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А САЙТ!\2024\2 Раздел Годовой отчет\2.2.-2.10\"/>
    </mc:Choice>
  </mc:AlternateContent>
  <bookViews>
    <workbookView xWindow="0" yWindow="0" windowWidth="23040" windowHeight="8616"/>
  </bookViews>
  <sheets>
    <sheet name="2023 год" sheetId="3" r:id="rId1"/>
  </sheets>
  <definedNames>
    <definedName name="_xlnm.Print_Titles" localSheetId="0">'2023 год'!$3:$5</definedName>
    <definedName name="_xlnm.Print_Area" localSheetId="0">'2023 год'!$A$1:$P$43</definedName>
  </definedNames>
  <calcPr calcId="162913" iterate="1"/>
</workbook>
</file>

<file path=xl/calcChain.xml><?xml version="1.0" encoding="utf-8"?>
<calcChain xmlns="http://schemas.openxmlformats.org/spreadsheetml/2006/main">
  <c r="N33" i="3" l="1"/>
  <c r="M27" i="3"/>
  <c r="L31" i="3" l="1"/>
  <c r="K31" i="3"/>
  <c r="J31" i="3"/>
  <c r="L21" i="3"/>
  <c r="K21" i="3"/>
  <c r="J21" i="3"/>
  <c r="L28" i="3"/>
  <c r="K28" i="3"/>
  <c r="J28" i="3"/>
  <c r="L15" i="3"/>
  <c r="K15" i="3"/>
  <c r="J15" i="3"/>
  <c r="L8" i="3"/>
  <c r="K8" i="3"/>
  <c r="J8" i="3"/>
  <c r="N30" i="3"/>
  <c r="N28" i="3" s="1"/>
  <c r="M30" i="3"/>
  <c r="M28" i="3" s="1"/>
  <c r="N27" i="3"/>
  <c r="N23" i="3"/>
  <c r="N20" i="3"/>
  <c r="N17" i="3"/>
  <c r="N26" i="3"/>
  <c r="M26" i="3"/>
  <c r="N25" i="3"/>
  <c r="K6" i="3" l="1"/>
  <c r="K43" i="3" s="1"/>
  <c r="M15" i="3"/>
  <c r="M31" i="3"/>
  <c r="N8" i="3"/>
  <c r="N21" i="3"/>
  <c r="J6" i="3"/>
  <c r="J43" i="3" s="1"/>
  <c r="N31" i="3"/>
  <c r="M8" i="3"/>
  <c r="N15" i="3"/>
  <c r="M21" i="3"/>
  <c r="L6" i="3"/>
  <c r="N24" i="3"/>
  <c r="M24" i="3"/>
  <c r="N19" i="3"/>
  <c r="M19" i="3"/>
  <c r="N18" i="3"/>
  <c r="N14" i="3"/>
  <c r="M14" i="3"/>
  <c r="N13" i="3"/>
  <c r="M13" i="3"/>
  <c r="N12" i="3"/>
  <c r="M12" i="3"/>
  <c r="L43" i="3" l="1"/>
  <c r="M6" i="3"/>
  <c r="N6" i="3"/>
  <c r="M42" i="3"/>
  <c r="M41" i="3"/>
  <c r="M40" i="3"/>
  <c r="M39" i="3"/>
  <c r="M37" i="3"/>
  <c r="N37" i="3"/>
  <c r="M36" i="3"/>
  <c r="N36" i="3"/>
  <c r="M34" i="3"/>
  <c r="N34" i="3" l="1"/>
  <c r="N35" i="3"/>
  <c r="N39" i="3"/>
  <c r="N40" i="3"/>
  <c r="N41" i="3"/>
  <c r="N42" i="3"/>
  <c r="N10" i="3"/>
  <c r="M10" i="3"/>
  <c r="M43" i="3" l="1"/>
  <c r="N43" i="3"/>
</calcChain>
</file>

<file path=xl/sharedStrings.xml><?xml version="1.0" encoding="utf-8"?>
<sst xmlns="http://schemas.openxmlformats.org/spreadsheetml/2006/main" count="96" uniqueCount="95">
  <si>
    <t>0000000000</t>
  </si>
  <si>
    <t>2300000000</t>
  </si>
  <si>
    <t>2200000000</t>
  </si>
  <si>
    <t>2100000000</t>
  </si>
  <si>
    <t>1900000000</t>
  </si>
  <si>
    <t>1800000000</t>
  </si>
  <si>
    <t>1600000000</t>
  </si>
  <si>
    <t>1500000000</t>
  </si>
  <si>
    <t>1300000000</t>
  </si>
  <si>
    <t>1200000000</t>
  </si>
  <si>
    <t>1100000000</t>
  </si>
  <si>
    <t>0900000000</t>
  </si>
  <si>
    <t>0800000000</t>
  </si>
  <si>
    <t>0700000000</t>
  </si>
  <si>
    <t>0100000000</t>
  </si>
  <si>
    <t>ЦСР</t>
  </si>
  <si>
    <t>(рублей)</t>
  </si>
  <si>
    <t>План на год</t>
  </si>
  <si>
    <t>Исполнено за год</t>
  </si>
  <si>
    <t>% исполнения</t>
  </si>
  <si>
    <t>к уточненному плану на год</t>
  </si>
  <si>
    <t>ВСЕГО РАСХОДОВ</t>
  </si>
  <si>
    <t>Пояснения по отклонениям выше/ниже 5%</t>
  </si>
  <si>
    <t>к уточненному плану на год (гр.7)</t>
  </si>
  <si>
    <t>1400000000</t>
  </si>
  <si>
    <t>Муниципальная программа "Развитие образования в Советском районе"</t>
  </si>
  <si>
    <t>Муниципальная программа "Формирование комфортной городской среды на территории Советского района"</t>
  </si>
  <si>
    <t>Муниципальная программа "Доступная среда в Советском районе"</t>
  </si>
  <si>
    <t>Муниципальная программа "Развитие культуры в Советском районе"</t>
  </si>
  <si>
    <t>Муниципальная программа "Развитие молодежной и семейной политики в Советском районе"</t>
  </si>
  <si>
    <t>Муниципальная программа "Укрепление межнационального и межконфессионального согласия, профилактика экстремизма  и терроризма на территории Советского района"</t>
  </si>
  <si>
    <t>Муниципальная программа "Обращение с отходами и улучшение состояния окружающей среды в Советском районе"</t>
  </si>
  <si>
    <t>Муниципальная программа "Управление муниципальным имуществом Советского района"</t>
  </si>
  <si>
    <t>Муниципальная программа "Обеспечение градостроительной деятельности на территории Советского района"</t>
  </si>
  <si>
    <t>Муниципальная программа "Энергосбережение и повышение энергетической эффективности Советского района"</t>
  </si>
  <si>
    <t>Муниципальная программа "Безопасность жизнедеятельности в Советском районе"</t>
  </si>
  <si>
    <t>Муниципальная программа "Развитие экономического потенциала Советского района"</t>
  </si>
  <si>
    <t>Муниципальная программа "Управление муниципальными финансами Советского района"</t>
  </si>
  <si>
    <t>Муниципальная программа "Развитие транспортной системы в Советском районе"</t>
  </si>
  <si>
    <t>Муниципальная программа "Устойчивое развитие коренных малочисленных народов Севера, проживающих в Советском районе"</t>
  </si>
  <si>
    <t>Муниципальная программа "Развитие жилищно-коммунального комплекса Советского района"</t>
  </si>
  <si>
    <t>Муниципальная программа "Цифровое развитие Советского района"</t>
  </si>
  <si>
    <t>Муниципальная программа "Обеспечение деятельности органов местного самоуправления Советского района"</t>
  </si>
  <si>
    <t>Муниципальная программа "Профилактика правонарушений на территории Советского района"</t>
  </si>
  <si>
    <t>Муниципальная программа "Развитие гражданского общества в Советском районе"</t>
  </si>
  <si>
    <t>Муниципальная программа "Обеспечение доступным и комфортным жильем жителей Советского района"</t>
  </si>
  <si>
    <t>уточненный план</t>
  </si>
  <si>
    <t>к первоначально утвержденному плану на год</t>
  </si>
  <si>
    <t>к первоначально утвержденному плану на год (гр.6)</t>
  </si>
  <si>
    <t>Муниципальная программа "Улучшение условий и охраны труда, поддержка занятости населения в Советском районе"</t>
  </si>
  <si>
    <t>Муниципальная программа "Развитие физической культуры и спорта, укрепление общественного здоровья на территории Советского района"</t>
  </si>
  <si>
    <t>Непрограммные направления деятельности</t>
  </si>
  <si>
    <t>Уменьшены иные межбюджетные трансферты на реализацию мероприятий по содействию трудоустройству граждан</t>
  </si>
  <si>
    <t xml:space="preserve">                в том числе по направлениям:</t>
  </si>
  <si>
    <t>1. Социально-культурная сфера</t>
  </si>
  <si>
    <t>2. Жилищно-коммунальная сфера</t>
  </si>
  <si>
    <t>3. Развитие отраслей экономики</t>
  </si>
  <si>
    <t>4. Межбюджетное регулирование</t>
  </si>
  <si>
    <t>5. Иные направления</t>
  </si>
  <si>
    <t>Расходы на реализацию муниципальных программ Советского района, всего</t>
  </si>
  <si>
    <t>(4 программы), в том числе:</t>
  </si>
  <si>
    <t>(5 программ), в том числе:</t>
  </si>
  <si>
    <t>(1 программа), в том числе:</t>
  </si>
  <si>
    <t>(8 программ), в том числе:</t>
  </si>
  <si>
    <t>Оплата осуществлена по факту выполненных работ</t>
  </si>
  <si>
    <t>Сведения о фактически произведенных расходах бюджета Советского района на реализацию муниципальных программ и непрограммных направлений деятельности за 2023 год в сравнении с первоначально утвержденными решением о бюджете значениями и с уточненными значениями с учетом внесенных изменений</t>
  </si>
  <si>
    <t>первоначально утвержденный (решение Думы Советского района от 26.12.2022 № 139)</t>
  </si>
  <si>
    <t>Ввиду уменьшения объема субсидии из бюджета автономного округа бюджетам муниципальных образований автономного округа для реализации полномочий в области градостроительной деятельности, строительства и жилищных отношений</t>
  </si>
  <si>
    <r>
      <t>Ввиду необеспеченности первоначальным бюджетом доп</t>
    </r>
    <r>
      <rPr>
        <sz val="10"/>
        <color theme="1"/>
        <rFont val="Times New Roman"/>
        <family val="1"/>
        <charset val="204"/>
      </rPr>
      <t>олнительно выделены бюджетные ассигнования за счет средств местного бюджета на: 1) проведение оценки объектов недвижимости для вовлечения в сделки</t>
    </r>
    <r>
      <rPr>
        <sz val="10"/>
        <rFont val="Times New Roman"/>
        <family val="1"/>
        <charset val="204"/>
      </rPr>
      <t xml:space="preserve">; </t>
    </r>
    <r>
      <rPr>
        <sz val="10"/>
        <color theme="1"/>
        <rFont val="Times New Roman"/>
        <family val="1"/>
        <charset val="204"/>
      </rPr>
      <t>2) формирование земельных участков для предоставления в пользование, включает в себя проведение работ (оказание услуг) по межеванию, кадастровому учету; 3) расходы на оплату транспортного налога, нотариальные действия, оплата за охрану имущества и прочие расходы; 4) оплату коммунальных услуг за объекты муниципальной собственности</t>
    </r>
  </si>
  <si>
    <t>Ввиду дополнительного поступления из бюджета Ханты-Мансийского автономного округа - Югры (далее автономный округ): 1) дотации на поддержку мер по обеспечению сбалансированности бюджетов городских округов и муниципальных районов Ханты-Мансийского автономного округа – Югры;  2) иных межбюджетных трансфертов на реализацию наказов избирателей депутатам Думы автономного округа; 3) субсидии федерального бюджета на государственную поддержку отрасли культуры в рамках реализации национального проекта "Культура" (капитальный ремонт МБУДО «Советская детская школа искусств»)</t>
  </si>
  <si>
    <t>Ввиду дополнительного поступления из бюджета автономного округа: 1) дотации на поддержку мер по обеспечению сбалансированности бюджетов городских округов и муниципальных районов Ханты-Мансийского автономного округа – Югры 2) иных межбюджетных трансфертов на реализацию наказов избирателей депутатам Думы автономного округа.                                                             Кроме того, дополнительно безвозмездно поступило: 1) по соглашению  с "Нефтяная компания "ЛУКОЙЛ"; 2) из резервного фонда Правительства Тюменской области на реализацию наказов избирателей депутатам Тюменской областной Думы; 3) за счет иных межбюджетных трансфертов, передаваемых от г.п. Советский, на осуществление части полномочий по решению вопросов местного значения; 4) увеличены бюджетные ассигнования на обеспечение условий для развития на территории поселения физической культуры и массового спорта</t>
  </si>
  <si>
    <t>Ввиду дополнительного поступления из бюджета автономного округа: 1) 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прав; 2) субвенции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</si>
  <si>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в 3,98 раза</t>
  </si>
  <si>
    <t>Ввиду дополнительного поступления из бюджета автономного округа субсидии: 1) на реализацию полномочий в области строительства и жилищных отношений; 2) на обеспечение устойчивого сокращения непригодного для проживания жилищного фонда за счет средств бюджета Ханты-Мансийского автономного округа - Югры.
Кроме того обеспечена доля софинансирования на реализацию полномочий в области строительства и жилищных отношений за счет средств местного бюджета</t>
  </si>
  <si>
    <t>в 9,45 раза</t>
  </si>
  <si>
    <t>в 7,51 раза</t>
  </si>
  <si>
    <t xml:space="preserve">Из бюджета автономного округа дополнительно выделены: 1) дотация на поддержку мер по обеспечению сбалансированности бюджетов городских округов и муниципальных районов Ханты-Мансийского автономного округа – Югры (оплата задолженности организаций коммунального комплекса за потребленные топливно-энергетические ресурсы);
 2) субсидии на беспечение мероприятий по модернизации систем коммунальной инфраструктуры за счет средств бюджета Ханты-Мансийского автономного округа – Югры; 3) иные межбюджетные трансферты за счет бюджетных ассигнований резервного фонда Правительства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 </t>
  </si>
  <si>
    <t>в 3,31 раза</t>
  </si>
  <si>
    <t xml:space="preserve">В виду уменьшения объемов субвенции из бюджета автономного круга: 1) на поддержку и развитие животноводства; 2) на развитие деятельности по заготовке и переработке дикоросов; 3) на поддержку и развитие малых форм хозяйствования
</t>
  </si>
  <si>
    <t>в 2,44 раза</t>
  </si>
  <si>
    <t xml:space="preserve">Ввиду дополнительного поступления: 1) субсидии на строительство (реконструкцию), капитальный ремонт и ремонт автомобильных дорог общего пользования местного значения; 2) субсидии из федерального и окружного бюджетов на обеспечение комплексного развития сельских территорий.                                                                                                Кроме того, ввиду необеспеченности первоначальным бюджетом дополнительно выделены бюджетные ассигнования за счет средств местного бюджета на транспортное обеспечение учащихся общеобразовательных учреждений  
</t>
  </si>
  <si>
    <t>Ввиду дополнительного поступления из бюджета автономного округа: 1) субсидии на благоустройство территорий муниципальных образований; 2) иных межбюджетных трансфертов на реализацию наказов избирателей депутатам Думы автономного округа.              Кроме того, за счет средств бюджетов городских и сельских поселений, входящих в состав Советского района, (далее поселения) увеличены бюджетные ассигнования в целях софинансирования консолидированной субсидии на поддержку государственных программ субъектов  Российской Федерации и муниципальных программ формирования современной городской среды</t>
  </si>
  <si>
    <t xml:space="preserve">В виду дополнительного поступления иных межбюджетных трансфертов, передаваемых от городских и сельского поселений на осуществление части полномочий по решению вопросов местного значения на организацию освещения территорий поселений
</t>
  </si>
  <si>
    <t>в 8,26 раза</t>
  </si>
  <si>
    <t>Ввиду дополнительного поступления субсидии на реализацию инициативных проектов, отобранных по результатам конкурса.                                                                  Кроме того, по причине необеспеченности первоначальным бюджетом увеличены бюджетные ассигнования на реализацию мероприятия "Создание условий для информирования граждан о деятельности органов местного самоуправления Советского района"</t>
  </si>
  <si>
    <t>в 4,31 раза</t>
  </si>
  <si>
    <t>По причине необеспеченности первоначальным бюджетом увеличены бюджетные ассигнования на реализацию мероприятия "Повышение уровня антитеррористической защищенности муниципальных объектов"</t>
  </si>
  <si>
    <t>Заключен контракт на проведение орнитологических исследований объекта по обращению с отходами - Полигона ТБО г. Советский, работы выполнены частично, срок завершения  в 2024 году.                  Контракт на проведение работ по рекультивации земель, подвергшихся загрязнению отходами производства и потребления, заключен 29.12.2023 с условием выполнения работ в 2024 году</t>
  </si>
  <si>
    <t>Ввиду увеличения за счет средств: 1) субвенции на организацию осуществления мероприятий по проведению дезинсекции и дератизации в Ханты-Мансийском автономном округе – Югре; 2) поступления экологических платежей</t>
  </si>
  <si>
    <t xml:space="preserve">Ввиду увеличения за счет средств 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прав, кроме того за счет вредств местного бюджета увеличены бюджетные ассигнования на реализацию мероприятия "Развитие эффективной и безопасной деятельности органов местного самоуправления Советского района за счет внедрения и совершенствования систем электронного управления"
</t>
  </si>
  <si>
    <t xml:space="preserve">За счет средств местного бюджета увеличены бюджетные ассигнования на мероприятия: 1) обеспечение функций органов местного самоуправления; 2) выплата пенсии за выслугу лет лицам, замещавшим муниципальные должности Советского района и должности муниципальной службы Советского района 
</t>
  </si>
  <si>
    <t xml:space="preserve">Ввиду увеличения за счет иных межбюджетных трансфертов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наркомании;   за счет средств местного бюджета на реализацию мероприятий "Создание и совершенствование условий для обеспечения общественного порядка и безопасности, в том числе с участием граждан"
</t>
  </si>
  <si>
    <r>
      <t xml:space="preserve">За счет средств местного бюджета увеличены бюджетные ассигнования: 1) на оплату задолженности и судебных расходов; 2) для оказания единовременной материальной помощи гражданам, оказавшимся в трудной жизненной ситуации, возникшей в результате пожара; 3) на выплату пособия, выплачиваемого работодателями, бывшим работникам. За счет иных межбюджетных трансфертов, передаваемых от поселений на осуществление полномочий Контрольно-счетной палаты Советского района </t>
    </r>
    <r>
      <rPr>
        <sz val="10"/>
        <color rgb="FFFF0000"/>
        <rFont val="Times New Roman"/>
        <family val="1"/>
        <charset val="204"/>
      </rPr>
      <t xml:space="preserve">  
</t>
    </r>
  </si>
  <si>
    <t>Невысокое исполнение сложилось по причине недостаточности денежных средств на едином счете бюджета Советского района по состоянию на 29.12.2023</t>
  </si>
  <si>
    <t>Наименование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</si>
</sst>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0000000"/>
    <numFmt numFmtId="165" formatCode="#,##0.00;[Red]\-#,##0.00;0.00"/>
    <numFmt numFmtId="166" formatCode="#,##0.00_ ;[Red]\-#,##0.00\ "/>
    <numFmt numFmtId="167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103">
    <xf numFmtId="0" fontId="0" fillId="0" borderId="0" xfId="0"/>
    <xf numFmtId="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/>
    <xf numFmtId="0" fontId="3" fillId="0" borderId="0" xfId="1" applyNumberFormat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1" xfId="1" applyFont="1" applyFill="1" applyBorder="1"/>
    <xf numFmtId="0" fontId="2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left" vertical="top"/>
      <protection hidden="1"/>
    </xf>
    <xf numFmtId="0" fontId="2" fillId="0" borderId="2" xfId="1" applyFont="1" applyFill="1" applyBorder="1" applyAlignment="1" applyProtection="1">
      <alignment horizontal="left" vertical="top"/>
      <protection hidden="1"/>
    </xf>
    <xf numFmtId="0" fontId="2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 applyProtection="1">
      <alignment horizontal="left" wrapText="1"/>
      <protection hidden="1"/>
    </xf>
    <xf numFmtId="0" fontId="2" fillId="0" borderId="2" xfId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Fill="1" applyBorder="1" applyAlignment="1" applyProtection="1">
      <alignment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left"/>
    </xf>
    <xf numFmtId="165" fontId="2" fillId="0" borderId="0" xfId="1" applyNumberFormat="1" applyFont="1" applyFill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Font="1" applyFill="1" applyBorder="1" applyAlignment="1">
      <alignment horizontal="center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1" applyFont="1" applyFill="1" applyAlignment="1">
      <alignment horizontal="center"/>
    </xf>
    <xf numFmtId="0" fontId="3" fillId="0" borderId="1" xfId="1" applyFont="1" applyFill="1" applyBorder="1"/>
    <xf numFmtId="0" fontId="3" fillId="0" borderId="1" xfId="1" applyNumberFormat="1" applyFont="1" applyFill="1" applyBorder="1" applyAlignment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Font="1" applyFill="1"/>
    <xf numFmtId="0" fontId="2" fillId="0" borderId="1" xfId="1" applyFont="1" applyFill="1" applyBorder="1" applyAlignment="1">
      <alignment horizontal="center" vertical="center"/>
    </xf>
    <xf numFmtId="0" fontId="3" fillId="0" borderId="2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vertical="top" wrapText="1"/>
      <protection hidden="1"/>
    </xf>
    <xf numFmtId="164" fontId="2" fillId="0" borderId="2" xfId="26" applyNumberFormat="1" applyFont="1" applyFill="1" applyBorder="1" applyAlignment="1" applyProtection="1">
      <alignment horizontal="center" vertical="center"/>
      <protection hidden="1"/>
    </xf>
    <xf numFmtId="164" fontId="3" fillId="0" borderId="2" xfId="26" applyNumberFormat="1" applyFont="1" applyFill="1" applyBorder="1" applyAlignment="1" applyProtection="1">
      <alignment horizontal="center" vertical="center"/>
      <protection hidden="1"/>
    </xf>
    <xf numFmtId="165" fontId="3" fillId="0" borderId="2" xfId="27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Font="1" applyFill="1" applyBorder="1" applyAlignment="1" applyProtection="1">
      <alignment horizontal="left" vertical="center" wrapText="1"/>
      <protection hidden="1"/>
    </xf>
    <xf numFmtId="0" fontId="3" fillId="0" borderId="2" xfId="1" applyFont="1" applyFill="1" applyBorder="1" applyAlignment="1">
      <alignment horizontal="left" vertical="center" wrapText="1"/>
    </xf>
    <xf numFmtId="165" fontId="3" fillId="0" borderId="0" xfId="1" applyNumberFormat="1" applyFont="1" applyFill="1" applyProtection="1"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Font="1" applyFill="1" applyBorder="1" applyAlignment="1" applyProtection="1">
      <alignment horizontal="left" vertical="top" wrapText="1"/>
      <protection hidden="1"/>
    </xf>
    <xf numFmtId="0" fontId="2" fillId="0" borderId="2" xfId="1" applyFont="1" applyFill="1" applyBorder="1" applyAlignment="1" applyProtection="1">
      <alignment horizontal="left" vertical="top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Font="1" applyFill="1" applyBorder="1" applyAlignment="1">
      <alignment horizontal="left" vertical="top" wrapText="1"/>
    </xf>
    <xf numFmtId="164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vertical="center" wrapText="1"/>
      <protection hidden="1"/>
    </xf>
    <xf numFmtId="165" fontId="2" fillId="0" borderId="2" xfId="38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47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left" vertical="top" wrapText="1"/>
      <protection hidden="1"/>
    </xf>
    <xf numFmtId="165" fontId="2" fillId="0" borderId="2" xfId="0" applyNumberFormat="1" applyFont="1" applyFill="1" applyBorder="1" applyAlignment="1" applyProtection="1">
      <alignment horizontal="right" vertical="center" wrapText="1"/>
      <protection hidden="1"/>
    </xf>
    <xf numFmtId="165" fontId="2" fillId="0" borderId="2" xfId="5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52" applyNumberFormat="1" applyFont="1" applyFill="1" applyBorder="1" applyAlignment="1" applyProtection="1">
      <alignment horizontal="center" vertical="center" wrapText="1"/>
      <protection hidden="1"/>
    </xf>
    <xf numFmtId="165" fontId="6" fillId="0" borderId="2" xfId="15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45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54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58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8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57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Font="1" applyFill="1" applyBorder="1" applyAlignment="1" applyProtection="1">
      <alignment horizontal="left" vertical="center" wrapText="1"/>
      <protection hidden="1"/>
    </xf>
    <xf numFmtId="165" fontId="2" fillId="0" borderId="2" xfId="59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53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56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/>
    <xf numFmtId="4" fontId="2" fillId="0" borderId="0" xfId="1" applyNumberFormat="1" applyFont="1" applyFill="1"/>
    <xf numFmtId="166" fontId="2" fillId="0" borderId="0" xfId="1" applyNumberFormat="1" applyFont="1" applyFill="1"/>
    <xf numFmtId="4" fontId="7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2" xfId="1" applyFont="1" applyFill="1" applyBorder="1" applyAlignment="1" applyProtection="1">
      <alignment horizontal="center" wrapText="1"/>
      <protection hidden="1"/>
    </xf>
    <xf numFmtId="164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2" xfId="0" applyFont="1" applyFill="1" applyBorder="1"/>
    <xf numFmtId="165" fontId="2" fillId="0" borderId="2" xfId="23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0" fillId="0" borderId="2" xfId="0" applyFont="1" applyFill="1" applyBorder="1" applyAlignment="1">
      <alignment horizontal="left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top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Fill="1" applyBorder="1" applyAlignment="1" applyProtection="1">
      <alignment horizontal="center" vertical="center" wrapText="1"/>
      <protection hidden="1"/>
    </xf>
    <xf numFmtId="165" fontId="2" fillId="0" borderId="2" xfId="60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vertical="top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</cellXfs>
  <cellStyles count="66">
    <cellStyle name="Обычный" xfId="0" builtinId="0"/>
    <cellStyle name="Обычный 2" xfId="1"/>
    <cellStyle name="Обычный 2 10" xfId="10"/>
    <cellStyle name="Обычный 2 11" xfId="11"/>
    <cellStyle name="Обычный 2 12" xfId="12"/>
    <cellStyle name="Обычный 2 13" xfId="13"/>
    <cellStyle name="Обычный 2 14" xfId="14"/>
    <cellStyle name="Обычный 2 15" xfId="15"/>
    <cellStyle name="Обычный 2 16" xfId="16"/>
    <cellStyle name="Обычный 2 17" xfId="17"/>
    <cellStyle name="Обычный 2 18" xfId="18"/>
    <cellStyle name="Обычный 2 19" xfId="19"/>
    <cellStyle name="Обычный 2 2" xfId="2"/>
    <cellStyle name="Обычный 2 20" xfId="20"/>
    <cellStyle name="Обычный 2 21" xfId="21"/>
    <cellStyle name="Обычный 2 22" xfId="22"/>
    <cellStyle name="Обычный 2 23" xfId="23"/>
    <cellStyle name="Обычный 2 24" xfId="24"/>
    <cellStyle name="Обычный 2 25" xfId="25"/>
    <cellStyle name="Обычный 2 26" xfId="26"/>
    <cellStyle name="Обычный 2 27" xfId="27"/>
    <cellStyle name="Обычный 2 28" xfId="28"/>
    <cellStyle name="Обычный 2 29" xfId="29"/>
    <cellStyle name="Обычный 2 3" xfId="3"/>
    <cellStyle name="Обычный 2 30" xfId="30"/>
    <cellStyle name="Обычный 2 31" xfId="31"/>
    <cellStyle name="Обычный 2 32" xfId="32"/>
    <cellStyle name="Обычный 2 33" xfId="33"/>
    <cellStyle name="Обычный 2 34" xfId="34"/>
    <cellStyle name="Обычный 2 35" xfId="35"/>
    <cellStyle name="Обычный 2 36" xfId="36"/>
    <cellStyle name="Обычный 2 37" xfId="37"/>
    <cellStyle name="Обычный 2 38" xfId="38"/>
    <cellStyle name="Обычный 2 39" xfId="39"/>
    <cellStyle name="Обычный 2 4" xfId="4"/>
    <cellStyle name="Обычный 2 40" xfId="40"/>
    <cellStyle name="Обычный 2 41" xfId="41"/>
    <cellStyle name="Обычный 2 42" xfId="42"/>
    <cellStyle name="Обычный 2 43" xfId="43"/>
    <cellStyle name="Обычный 2 44" xfId="44"/>
    <cellStyle name="Обычный 2 45" xfId="45"/>
    <cellStyle name="Обычный 2 46" xfId="46"/>
    <cellStyle name="Обычный 2 47" xfId="47"/>
    <cellStyle name="Обычный 2 48" xfId="48"/>
    <cellStyle name="Обычный 2 49" xfId="49"/>
    <cellStyle name="Обычный 2 5" xfId="5"/>
    <cellStyle name="Обычный 2 50" xfId="50"/>
    <cellStyle name="Обычный 2 51" xfId="51"/>
    <cellStyle name="Обычный 2 52" xfId="52"/>
    <cellStyle name="Обычный 2 53" xfId="53"/>
    <cellStyle name="Обычный 2 54" xfId="54"/>
    <cellStyle name="Обычный 2 55" xfId="55"/>
    <cellStyle name="Обычный 2 56" xfId="56"/>
    <cellStyle name="Обычный 2 57" xfId="57"/>
    <cellStyle name="Обычный 2 58" xfId="58"/>
    <cellStyle name="Обычный 2 59" xfId="59"/>
    <cellStyle name="Обычный 2 6" xfId="6"/>
    <cellStyle name="Обычный 2 60" xfId="60"/>
    <cellStyle name="Обычный 2 61" xfId="61"/>
    <cellStyle name="Обычный 2 62" xfId="62"/>
    <cellStyle name="Обычный 2 63" xfId="63"/>
    <cellStyle name="Обычный 2 64" xfId="64"/>
    <cellStyle name="Обычный 2 65" xfId="65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V47"/>
  <sheetViews>
    <sheetView showGridLines="0" tabSelected="1" view="pageBreakPreview" zoomScaleNormal="100" zoomScaleSheetLayoutView="100" workbookViewId="0">
      <selection activeCell="J10" sqref="J10"/>
    </sheetView>
  </sheetViews>
  <sheetFormatPr defaultRowHeight="13.2" x14ac:dyDescent="0.25"/>
  <cols>
    <col min="1" max="1" width="0.109375" style="2" customWidth="1"/>
    <col min="2" max="2" width="5.6640625" style="2" hidden="1" customWidth="1"/>
    <col min="3" max="3" width="6.33203125" style="2" hidden="1" customWidth="1"/>
    <col min="4" max="4" width="4.5546875" style="2" hidden="1" customWidth="1"/>
    <col min="5" max="5" width="0.109375" style="2" hidden="1" customWidth="1"/>
    <col min="6" max="6" width="5.109375" style="2" hidden="1" customWidth="1"/>
    <col min="7" max="7" width="4.6640625" style="2" hidden="1" customWidth="1"/>
    <col min="8" max="8" width="32.33203125" style="24" customWidth="1"/>
    <col min="9" max="9" width="12.109375" style="23" customWidth="1"/>
    <col min="10" max="10" width="16.6640625" style="2" bestFit="1" customWidth="1"/>
    <col min="11" max="11" width="15.33203125" style="2" customWidth="1"/>
    <col min="12" max="12" width="15.33203125" style="2" bestFit="1" customWidth="1"/>
    <col min="13" max="13" width="12.5546875" style="2" customWidth="1"/>
    <col min="14" max="14" width="11.33203125" style="2" customWidth="1"/>
    <col min="15" max="15" width="50.88671875" style="24" customWidth="1"/>
    <col min="16" max="16" width="29.109375" style="24" customWidth="1"/>
    <col min="17" max="17" width="10.33203125" style="2" customWidth="1"/>
    <col min="18" max="18" width="15.33203125" style="2" customWidth="1"/>
    <col min="19" max="19" width="10.33203125" style="2" customWidth="1"/>
    <col min="20" max="20" width="9.88671875" style="2" customWidth="1"/>
    <col min="21" max="21" width="6.33203125" style="2" customWidth="1"/>
    <col min="22" max="22" width="6.6640625" style="2" customWidth="1"/>
    <col min="23" max="16384" width="8.88671875" style="2"/>
  </cols>
  <sheetData>
    <row r="1" spans="1:22" ht="34.200000000000003" customHeight="1" x14ac:dyDescent="0.25">
      <c r="B1" s="3"/>
      <c r="C1" s="4"/>
      <c r="D1" s="4"/>
      <c r="E1" s="4"/>
      <c r="F1" s="4"/>
      <c r="G1" s="4"/>
      <c r="H1" s="89" t="s">
        <v>65</v>
      </c>
      <c r="I1" s="89"/>
      <c r="J1" s="89"/>
      <c r="K1" s="89"/>
      <c r="L1" s="89"/>
      <c r="M1" s="89"/>
      <c r="N1" s="89"/>
      <c r="O1" s="89"/>
      <c r="P1" s="89"/>
      <c r="Q1" s="5"/>
      <c r="R1" s="5"/>
      <c r="S1" s="5"/>
      <c r="T1" s="5"/>
      <c r="U1" s="5"/>
      <c r="V1" s="4"/>
    </row>
    <row r="2" spans="1:22" ht="13.2" customHeight="1" x14ac:dyDescent="0.25">
      <c r="B2" s="4"/>
      <c r="C2" s="3"/>
      <c r="D2" s="3"/>
      <c r="E2" s="3"/>
      <c r="F2" s="3"/>
      <c r="G2" s="3"/>
      <c r="H2" s="6"/>
      <c r="I2" s="90"/>
      <c r="J2" s="90"/>
      <c r="K2" s="90"/>
      <c r="L2" s="90"/>
      <c r="M2" s="5"/>
      <c r="N2" s="3"/>
      <c r="O2" s="6"/>
      <c r="P2" s="7" t="s">
        <v>16</v>
      </c>
      <c r="Q2" s="5"/>
      <c r="R2" s="5"/>
      <c r="S2" s="5"/>
      <c r="T2" s="5"/>
      <c r="U2" s="5"/>
      <c r="V2" s="4"/>
    </row>
    <row r="3" spans="1:22" ht="21.75" customHeight="1" x14ac:dyDescent="0.25">
      <c r="A3" s="8"/>
      <c r="B3" s="9"/>
      <c r="C3" s="10"/>
      <c r="D3" s="10"/>
      <c r="E3" s="10"/>
      <c r="F3" s="10"/>
      <c r="G3" s="10"/>
      <c r="H3" s="102" t="s">
        <v>94</v>
      </c>
      <c r="I3" s="91" t="s">
        <v>15</v>
      </c>
      <c r="J3" s="91" t="s">
        <v>17</v>
      </c>
      <c r="K3" s="91"/>
      <c r="L3" s="91" t="s">
        <v>18</v>
      </c>
      <c r="M3" s="91" t="s">
        <v>19</v>
      </c>
      <c r="N3" s="91"/>
      <c r="O3" s="91" t="s">
        <v>22</v>
      </c>
      <c r="P3" s="91"/>
      <c r="Q3" s="5"/>
      <c r="R3" s="5"/>
      <c r="S3" s="5"/>
      <c r="T3" s="5"/>
      <c r="U3" s="5"/>
      <c r="V3" s="5"/>
    </row>
    <row r="4" spans="1:22" ht="82.2" customHeight="1" x14ac:dyDescent="0.25">
      <c r="A4" s="8"/>
      <c r="B4" s="9"/>
      <c r="C4" s="10"/>
      <c r="D4" s="10"/>
      <c r="E4" s="10"/>
      <c r="F4" s="10"/>
      <c r="G4" s="10"/>
      <c r="H4" s="102"/>
      <c r="I4" s="91"/>
      <c r="J4" s="51" t="s">
        <v>66</v>
      </c>
      <c r="K4" s="51" t="s">
        <v>46</v>
      </c>
      <c r="L4" s="91"/>
      <c r="M4" s="51" t="s">
        <v>47</v>
      </c>
      <c r="N4" s="51" t="s">
        <v>20</v>
      </c>
      <c r="O4" s="51" t="s">
        <v>48</v>
      </c>
      <c r="P4" s="51" t="s">
        <v>23</v>
      </c>
      <c r="Q4" s="5"/>
      <c r="R4" s="5"/>
      <c r="S4" s="5"/>
      <c r="T4" s="5"/>
      <c r="U4" s="5"/>
      <c r="V4" s="5"/>
    </row>
    <row r="5" spans="1:22" s="30" customFormat="1" ht="15.45" customHeight="1" x14ac:dyDescent="0.25">
      <c r="A5" s="28"/>
      <c r="B5" s="11"/>
      <c r="C5" s="12"/>
      <c r="D5" s="12"/>
      <c r="E5" s="12"/>
      <c r="F5" s="12"/>
      <c r="G5" s="12"/>
      <c r="H5" s="26">
        <v>1</v>
      </c>
      <c r="I5" s="26">
        <v>2</v>
      </c>
      <c r="J5" s="26">
        <v>3</v>
      </c>
      <c r="K5" s="26">
        <v>4</v>
      </c>
      <c r="L5" s="26">
        <v>5</v>
      </c>
      <c r="M5" s="13">
        <v>6</v>
      </c>
      <c r="N5" s="13">
        <v>7</v>
      </c>
      <c r="O5" s="13">
        <v>8</v>
      </c>
      <c r="P5" s="13">
        <v>9</v>
      </c>
      <c r="Q5" s="29"/>
      <c r="R5" s="29"/>
      <c r="S5" s="29"/>
      <c r="T5" s="29"/>
      <c r="U5" s="29"/>
      <c r="V5" s="29"/>
    </row>
    <row r="6" spans="1:22" s="30" customFormat="1" ht="26.4" customHeight="1" x14ac:dyDescent="0.25">
      <c r="A6" s="28"/>
      <c r="B6" s="11"/>
      <c r="C6" s="12"/>
      <c r="D6" s="12"/>
      <c r="E6" s="12"/>
      <c r="F6" s="12"/>
      <c r="G6" s="12"/>
      <c r="H6" s="92" t="s">
        <v>59</v>
      </c>
      <c r="I6" s="92"/>
      <c r="J6" s="54">
        <f>J8+J15+J21+J28+J31</f>
        <v>4451368528.4099998</v>
      </c>
      <c r="K6" s="54">
        <f t="shared" ref="K6:L6" si="0">K8+K15+K21+K28+K31</f>
        <v>6069280621.1199999</v>
      </c>
      <c r="L6" s="54">
        <f t="shared" si="0"/>
        <v>6049864550.79</v>
      </c>
      <c r="M6" s="1">
        <f>L6/J6*100</f>
        <v>135.91021530070827</v>
      </c>
      <c r="N6" s="1">
        <f>L6/K6*100</f>
        <v>99.680092723634573</v>
      </c>
      <c r="O6" s="10"/>
      <c r="P6" s="10"/>
      <c r="Q6" s="29"/>
      <c r="R6" s="29"/>
      <c r="S6" s="29"/>
      <c r="T6" s="29"/>
      <c r="U6" s="29"/>
      <c r="V6" s="29"/>
    </row>
    <row r="7" spans="1:22" s="30" customFormat="1" ht="26.4" customHeight="1" x14ac:dyDescent="0.25">
      <c r="A7" s="28"/>
      <c r="B7" s="11"/>
      <c r="C7" s="12"/>
      <c r="D7" s="12"/>
      <c r="E7" s="12"/>
      <c r="F7" s="12"/>
      <c r="G7" s="12"/>
      <c r="H7" s="93" t="s">
        <v>53</v>
      </c>
      <c r="I7" s="93"/>
      <c r="J7" s="93"/>
      <c r="K7" s="93"/>
      <c r="L7" s="93"/>
      <c r="M7" s="93"/>
      <c r="N7" s="93"/>
      <c r="O7" s="93"/>
      <c r="P7" s="93"/>
      <c r="Q7" s="29"/>
      <c r="R7" s="29"/>
      <c r="S7" s="29"/>
      <c r="T7" s="29"/>
      <c r="U7" s="29"/>
      <c r="V7" s="29"/>
    </row>
    <row r="8" spans="1:22" s="23" customFormat="1" ht="26.4" customHeight="1" x14ac:dyDescent="0.3">
      <c r="A8" s="35"/>
      <c r="B8" s="11"/>
      <c r="C8" s="12"/>
      <c r="D8" s="12"/>
      <c r="E8" s="12"/>
      <c r="F8" s="12"/>
      <c r="G8" s="12"/>
      <c r="H8" s="94" t="s">
        <v>54</v>
      </c>
      <c r="I8" s="94"/>
      <c r="J8" s="55">
        <f>J10+J11+J12+J13+J14</f>
        <v>3269546084.4899998</v>
      </c>
      <c r="K8" s="55">
        <f t="shared" ref="K8:L8" si="1">K10+K11+K12+K13+K14</f>
        <v>3485792658.8499999</v>
      </c>
      <c r="L8" s="55">
        <f t="shared" si="1"/>
        <v>3479670211.5100002</v>
      </c>
      <c r="M8" s="45">
        <f>L8/J8*100</f>
        <v>106.42670638645477</v>
      </c>
      <c r="N8" s="45">
        <f>L8/K8*100</f>
        <v>99.824359968041833</v>
      </c>
      <c r="O8" s="36"/>
      <c r="P8" s="36"/>
      <c r="Q8" s="37"/>
      <c r="R8" s="37"/>
      <c r="S8" s="37"/>
      <c r="T8" s="37"/>
      <c r="U8" s="37"/>
      <c r="V8" s="37"/>
    </row>
    <row r="9" spans="1:22" s="23" customFormat="1" ht="26.4" customHeight="1" x14ac:dyDescent="0.3">
      <c r="A9" s="35"/>
      <c r="B9" s="11"/>
      <c r="C9" s="12"/>
      <c r="D9" s="12"/>
      <c r="E9" s="12"/>
      <c r="F9" s="12"/>
      <c r="G9" s="12"/>
      <c r="H9" s="95" t="s">
        <v>61</v>
      </c>
      <c r="I9" s="95"/>
      <c r="J9" s="95"/>
      <c r="K9" s="95"/>
      <c r="L9" s="95"/>
      <c r="M9" s="95"/>
      <c r="N9" s="95"/>
      <c r="O9" s="95"/>
      <c r="P9" s="95"/>
      <c r="Q9" s="37"/>
      <c r="R9" s="37"/>
      <c r="S9" s="37"/>
      <c r="T9" s="37"/>
      <c r="U9" s="37"/>
      <c r="V9" s="37"/>
    </row>
    <row r="10" spans="1:22" ht="30.6" customHeight="1" x14ac:dyDescent="0.25">
      <c r="A10" s="8"/>
      <c r="B10" s="9"/>
      <c r="C10" s="83" t="s">
        <v>25</v>
      </c>
      <c r="D10" s="83"/>
      <c r="E10" s="83"/>
      <c r="F10" s="83"/>
      <c r="G10" s="83"/>
      <c r="H10" s="83"/>
      <c r="I10" s="52" t="s">
        <v>14</v>
      </c>
      <c r="J10" s="57">
        <v>2810614524.1399999</v>
      </c>
      <c r="K10" s="56">
        <v>2783423614.4899998</v>
      </c>
      <c r="L10" s="48">
        <v>2780331369.5100002</v>
      </c>
      <c r="M10" s="48">
        <f>L10/J10*100</f>
        <v>98.922543295428753</v>
      </c>
      <c r="N10" s="48">
        <f>L10/K10*100</f>
        <v>99.888904981480295</v>
      </c>
      <c r="O10" s="15"/>
      <c r="P10" s="16"/>
      <c r="Q10" s="4"/>
      <c r="R10" s="4"/>
      <c r="S10" s="4"/>
      <c r="T10" s="4"/>
      <c r="U10" s="4"/>
      <c r="V10" s="4"/>
    </row>
    <row r="11" spans="1:22" ht="30.6" customHeight="1" x14ac:dyDescent="0.25">
      <c r="A11" s="8"/>
      <c r="B11" s="9"/>
      <c r="C11" s="50"/>
      <c r="D11" s="50"/>
      <c r="E11" s="50"/>
      <c r="F11" s="50"/>
      <c r="G11" s="50"/>
      <c r="H11" s="50" t="s">
        <v>27</v>
      </c>
      <c r="I11" s="52">
        <v>400000000</v>
      </c>
      <c r="J11" s="57">
        <v>1000</v>
      </c>
      <c r="K11" s="56">
        <v>1000</v>
      </c>
      <c r="L11" s="48">
        <v>1000</v>
      </c>
      <c r="M11" s="48">
        <v>100</v>
      </c>
      <c r="N11" s="48">
        <v>100</v>
      </c>
      <c r="O11" s="15"/>
      <c r="P11" s="16"/>
      <c r="Q11" s="4"/>
      <c r="R11" s="4"/>
      <c r="S11" s="4"/>
      <c r="T11" s="4"/>
      <c r="U11" s="4"/>
      <c r="V11" s="4"/>
    </row>
    <row r="12" spans="1:22" ht="147" customHeight="1" x14ac:dyDescent="0.25">
      <c r="A12" s="8"/>
      <c r="B12" s="9"/>
      <c r="C12" s="50"/>
      <c r="D12" s="50"/>
      <c r="E12" s="50"/>
      <c r="F12" s="50"/>
      <c r="G12" s="50"/>
      <c r="H12" s="50" t="s">
        <v>28</v>
      </c>
      <c r="I12" s="52">
        <v>500000000</v>
      </c>
      <c r="J12" s="57">
        <v>184190104.96000001</v>
      </c>
      <c r="K12" s="58">
        <v>349711402.57999998</v>
      </c>
      <c r="L12" s="48">
        <v>348677752.92000002</v>
      </c>
      <c r="M12" s="48">
        <f t="shared" ref="M12:M14" si="2">L12/J12*100</f>
        <v>189.3031946508317</v>
      </c>
      <c r="N12" s="48">
        <f t="shared" ref="N12:N14" si="3">L12/K12*100</f>
        <v>99.704427807508083</v>
      </c>
      <c r="O12" s="59" t="s">
        <v>69</v>
      </c>
      <c r="P12" s="16"/>
      <c r="Q12" s="4"/>
      <c r="R12" s="4"/>
      <c r="S12" s="4"/>
      <c r="T12" s="4"/>
      <c r="U12" s="4"/>
      <c r="V12" s="4"/>
    </row>
    <row r="13" spans="1:22" ht="225" customHeight="1" x14ac:dyDescent="0.25">
      <c r="A13" s="8"/>
      <c r="B13" s="9"/>
      <c r="C13" s="50"/>
      <c r="D13" s="50"/>
      <c r="E13" s="50"/>
      <c r="F13" s="50"/>
      <c r="G13" s="50"/>
      <c r="H13" s="50" t="s">
        <v>50</v>
      </c>
      <c r="I13" s="52">
        <v>600000000</v>
      </c>
      <c r="J13" s="60">
        <v>251171955.38999999</v>
      </c>
      <c r="K13" s="61">
        <v>327189201.48000002</v>
      </c>
      <c r="L13" s="62">
        <v>325192648.77999997</v>
      </c>
      <c r="M13" s="48">
        <f t="shared" si="2"/>
        <v>129.47012666086326</v>
      </c>
      <c r="N13" s="48">
        <f t="shared" si="3"/>
        <v>99.389786493267835</v>
      </c>
      <c r="O13" s="59" t="s">
        <v>70</v>
      </c>
      <c r="P13" s="16"/>
      <c r="Q13" s="4"/>
      <c r="R13" s="4"/>
      <c r="S13" s="4"/>
      <c r="T13" s="4"/>
      <c r="U13" s="4"/>
      <c r="V13" s="4"/>
    </row>
    <row r="14" spans="1:22" ht="125.4" customHeight="1" x14ac:dyDescent="0.25">
      <c r="A14" s="8"/>
      <c r="B14" s="9"/>
      <c r="C14" s="50"/>
      <c r="D14" s="50"/>
      <c r="E14" s="50"/>
      <c r="F14" s="50"/>
      <c r="G14" s="50"/>
      <c r="H14" s="50" t="s">
        <v>29</v>
      </c>
      <c r="I14" s="52" t="s">
        <v>13</v>
      </c>
      <c r="J14" s="57">
        <v>23568500</v>
      </c>
      <c r="K14" s="63">
        <v>25467440.300000001</v>
      </c>
      <c r="L14" s="62">
        <v>25467440.300000001</v>
      </c>
      <c r="M14" s="48">
        <f t="shared" si="2"/>
        <v>108.05711139868892</v>
      </c>
      <c r="N14" s="48">
        <f t="shared" si="3"/>
        <v>100</v>
      </c>
      <c r="O14" s="38" t="s">
        <v>71</v>
      </c>
      <c r="P14" s="38"/>
      <c r="Q14" s="4"/>
      <c r="R14" s="4"/>
      <c r="S14" s="4"/>
      <c r="T14" s="4"/>
      <c r="U14" s="4"/>
      <c r="V14" s="4"/>
    </row>
    <row r="15" spans="1:22" x14ac:dyDescent="0.25">
      <c r="A15" s="8"/>
      <c r="B15" s="9"/>
      <c r="C15" s="50"/>
      <c r="D15" s="50"/>
      <c r="E15" s="50"/>
      <c r="F15" s="50"/>
      <c r="G15" s="50"/>
      <c r="H15" s="87" t="s">
        <v>55</v>
      </c>
      <c r="I15" s="87"/>
      <c r="J15" s="64">
        <f>J17+J18+J19+J20</f>
        <v>223100812</v>
      </c>
      <c r="K15" s="64">
        <f t="shared" ref="K15:L15" si="4">K17+K18+K19+K20</f>
        <v>1481667562.3799999</v>
      </c>
      <c r="L15" s="64">
        <f t="shared" si="4"/>
        <v>1481169071.9099998</v>
      </c>
      <c r="M15" s="1">
        <f>L15/J15*100</f>
        <v>663.90124654050999</v>
      </c>
      <c r="N15" s="1">
        <f>L15/K15*100</f>
        <v>99.96635611910142</v>
      </c>
      <c r="O15" s="38"/>
      <c r="P15" s="38"/>
      <c r="Q15" s="4"/>
      <c r="R15" s="4"/>
      <c r="S15" s="4"/>
      <c r="T15" s="4"/>
      <c r="U15" s="4"/>
      <c r="V15" s="4"/>
    </row>
    <row r="16" spans="1:22" s="23" customFormat="1" ht="26.4" customHeight="1" x14ac:dyDescent="0.3">
      <c r="A16" s="35"/>
      <c r="B16" s="11"/>
      <c r="C16" s="12"/>
      <c r="D16" s="12"/>
      <c r="E16" s="12"/>
      <c r="F16" s="12"/>
      <c r="G16" s="12"/>
      <c r="H16" s="95" t="s">
        <v>60</v>
      </c>
      <c r="I16" s="95"/>
      <c r="J16" s="95"/>
      <c r="K16" s="95"/>
      <c r="L16" s="95"/>
      <c r="M16" s="95"/>
      <c r="N16" s="95"/>
      <c r="O16" s="95"/>
      <c r="P16" s="95"/>
      <c r="Q16" s="37"/>
      <c r="R16" s="37"/>
      <c r="S16" s="37"/>
      <c r="T16" s="37"/>
      <c r="U16" s="37"/>
      <c r="V16" s="37"/>
    </row>
    <row r="17" spans="1:22" ht="158.4" x14ac:dyDescent="0.25">
      <c r="A17" s="8"/>
      <c r="B17" s="9"/>
      <c r="C17" s="50"/>
      <c r="D17" s="50"/>
      <c r="E17" s="50"/>
      <c r="F17" s="50"/>
      <c r="G17" s="50"/>
      <c r="H17" s="50" t="s">
        <v>26</v>
      </c>
      <c r="I17" s="52">
        <v>300000000</v>
      </c>
      <c r="J17" s="57">
        <v>15115401</v>
      </c>
      <c r="K17" s="65">
        <v>60219732.600000001</v>
      </c>
      <c r="L17" s="62">
        <v>60219731.590000004</v>
      </c>
      <c r="M17" s="48" t="s">
        <v>72</v>
      </c>
      <c r="N17" s="48">
        <f>L17/K17*100</f>
        <v>99.999998322808892</v>
      </c>
      <c r="O17" s="17" t="s">
        <v>81</v>
      </c>
      <c r="P17" s="18"/>
      <c r="Q17" s="4"/>
      <c r="R17" s="4"/>
      <c r="S17" s="4"/>
      <c r="T17" s="4"/>
      <c r="U17" s="4"/>
      <c r="V17" s="4"/>
    </row>
    <row r="18" spans="1:22" ht="135.6" customHeight="1" x14ac:dyDescent="0.25">
      <c r="A18" s="8"/>
      <c r="B18" s="9"/>
      <c r="C18" s="50"/>
      <c r="D18" s="50"/>
      <c r="E18" s="50"/>
      <c r="F18" s="50"/>
      <c r="G18" s="50"/>
      <c r="H18" s="50" t="s">
        <v>45</v>
      </c>
      <c r="I18" s="52">
        <v>1000000000</v>
      </c>
      <c r="J18" s="57">
        <v>143916790</v>
      </c>
      <c r="K18" s="66">
        <v>1080992555.4100001</v>
      </c>
      <c r="L18" s="62">
        <v>1080494256.8499999</v>
      </c>
      <c r="M18" s="48" t="s">
        <v>75</v>
      </c>
      <c r="N18" s="48">
        <f t="shared" ref="N18:N19" si="5">L18/K18*100</f>
        <v>99.953903608539534</v>
      </c>
      <c r="O18" s="47" t="s">
        <v>73</v>
      </c>
      <c r="P18" s="38"/>
      <c r="Q18" s="4"/>
      <c r="R18" s="4"/>
      <c r="S18" s="4"/>
      <c r="T18" s="4"/>
      <c r="U18" s="4"/>
      <c r="V18" s="4"/>
    </row>
    <row r="19" spans="1:22" ht="72.599999999999994" customHeight="1" x14ac:dyDescent="0.25">
      <c r="A19" s="8"/>
      <c r="B19" s="9"/>
      <c r="C19" s="50"/>
      <c r="D19" s="50"/>
      <c r="E19" s="50"/>
      <c r="F19" s="50"/>
      <c r="G19" s="50"/>
      <c r="H19" s="50" t="s">
        <v>33</v>
      </c>
      <c r="I19" s="52" t="s">
        <v>8</v>
      </c>
      <c r="J19" s="60">
        <v>30338600</v>
      </c>
      <c r="K19" s="67">
        <v>21710353.370000001</v>
      </c>
      <c r="L19" s="62">
        <v>21710353.370000001</v>
      </c>
      <c r="M19" s="48">
        <f t="shared" ref="M19" si="6">L19/J19*100</f>
        <v>71.560168794868588</v>
      </c>
      <c r="N19" s="48">
        <f t="shared" si="5"/>
        <v>100</v>
      </c>
      <c r="O19" s="38" t="s">
        <v>67</v>
      </c>
      <c r="P19" s="38"/>
      <c r="Q19" s="4"/>
      <c r="R19" s="4"/>
      <c r="S19" s="4"/>
      <c r="T19" s="4"/>
      <c r="U19" s="4"/>
      <c r="V19" s="4"/>
    </row>
    <row r="20" spans="1:22" ht="214.2" customHeight="1" x14ac:dyDescent="0.25">
      <c r="A20" s="8"/>
      <c r="B20" s="9"/>
      <c r="C20" s="53"/>
      <c r="D20" s="53"/>
      <c r="E20" s="53"/>
      <c r="F20" s="53"/>
      <c r="G20" s="53"/>
      <c r="H20" s="50" t="s">
        <v>40</v>
      </c>
      <c r="I20" s="52">
        <v>2000000000</v>
      </c>
      <c r="J20" s="57">
        <v>33730021</v>
      </c>
      <c r="K20" s="70">
        <v>318744921</v>
      </c>
      <c r="L20" s="62">
        <v>318744730.10000002</v>
      </c>
      <c r="M20" s="48" t="s">
        <v>74</v>
      </c>
      <c r="N20" s="48">
        <f t="shared" ref="N20" si="7">L20/K20*100</f>
        <v>99.999940108849614</v>
      </c>
      <c r="O20" s="81" t="s">
        <v>76</v>
      </c>
      <c r="P20" s="38"/>
      <c r="Q20" s="4"/>
      <c r="R20" s="25"/>
      <c r="S20" s="4"/>
      <c r="T20" s="4"/>
      <c r="U20" s="4"/>
      <c r="V20" s="4"/>
    </row>
    <row r="21" spans="1:22" x14ac:dyDescent="0.25">
      <c r="A21" s="8"/>
      <c r="B21" s="9"/>
      <c r="C21" s="53"/>
      <c r="D21" s="53"/>
      <c r="E21" s="53"/>
      <c r="F21" s="53"/>
      <c r="G21" s="53"/>
      <c r="H21" s="87" t="s">
        <v>56</v>
      </c>
      <c r="I21" s="87"/>
      <c r="J21" s="68">
        <f>J23+J24+J25+J26+J27</f>
        <v>49842387.920000002</v>
      </c>
      <c r="K21" s="68">
        <f t="shared" ref="K21:L21" si="8">K23+K24+K25+K26+K27</f>
        <v>95081700.599999994</v>
      </c>
      <c r="L21" s="68">
        <f t="shared" si="8"/>
        <v>92447808.189999998</v>
      </c>
      <c r="M21" s="1">
        <f>L21/J21*100</f>
        <v>185.48029508213816</v>
      </c>
      <c r="N21" s="1">
        <f>L21/K21*100</f>
        <v>97.229864008132822</v>
      </c>
      <c r="O21" s="17"/>
      <c r="P21" s="18"/>
      <c r="Q21" s="4"/>
      <c r="R21" s="25"/>
      <c r="S21" s="4"/>
      <c r="T21" s="4"/>
      <c r="U21" s="4"/>
      <c r="V21" s="4"/>
    </row>
    <row r="22" spans="1:22" s="23" customFormat="1" ht="26.4" customHeight="1" x14ac:dyDescent="0.3">
      <c r="A22" s="35"/>
      <c r="B22" s="11"/>
      <c r="C22" s="12"/>
      <c r="D22" s="12"/>
      <c r="E22" s="12"/>
      <c r="F22" s="12"/>
      <c r="G22" s="12"/>
      <c r="H22" s="95" t="s">
        <v>61</v>
      </c>
      <c r="I22" s="95"/>
      <c r="J22" s="95"/>
      <c r="K22" s="95"/>
      <c r="L22" s="95"/>
      <c r="M22" s="95"/>
      <c r="N22" s="95"/>
      <c r="O22" s="95"/>
      <c r="P22" s="95"/>
      <c r="Q22" s="37"/>
      <c r="R22" s="37"/>
      <c r="S22" s="37"/>
      <c r="T22" s="37"/>
      <c r="U22" s="37"/>
      <c r="V22" s="37"/>
    </row>
    <row r="23" spans="1:22" ht="160.80000000000001" customHeight="1" x14ac:dyDescent="0.25">
      <c r="A23" s="8"/>
      <c r="B23" s="9"/>
      <c r="C23" s="53"/>
      <c r="D23" s="53"/>
      <c r="E23" s="53"/>
      <c r="F23" s="53"/>
      <c r="G23" s="53"/>
      <c r="H23" s="50" t="s">
        <v>32</v>
      </c>
      <c r="I23" s="52" t="s">
        <v>9</v>
      </c>
      <c r="J23" s="57">
        <v>1650000</v>
      </c>
      <c r="K23" s="69">
        <v>5514593.2400000002</v>
      </c>
      <c r="L23" s="62">
        <v>5468475.2699999996</v>
      </c>
      <c r="M23" s="48" t="s">
        <v>77</v>
      </c>
      <c r="N23" s="48">
        <f t="shared" ref="N23" si="9">L23/K23*100</f>
        <v>99.16371039543796</v>
      </c>
      <c r="O23" s="17" t="s">
        <v>68</v>
      </c>
      <c r="P23" s="18"/>
      <c r="Q23" s="4"/>
      <c r="R23" s="25"/>
      <c r="S23" s="4"/>
      <c r="T23" s="4"/>
      <c r="U23" s="4"/>
      <c r="V23" s="4"/>
    </row>
    <row r="24" spans="1:22" ht="87" customHeight="1" x14ac:dyDescent="0.25">
      <c r="A24" s="8"/>
      <c r="B24" s="9"/>
      <c r="C24" s="53"/>
      <c r="D24" s="53"/>
      <c r="E24" s="53"/>
      <c r="F24" s="53"/>
      <c r="G24" s="53"/>
      <c r="H24" s="50" t="s">
        <v>36</v>
      </c>
      <c r="I24" s="52" t="s">
        <v>6</v>
      </c>
      <c r="J24" s="57">
        <v>13670480</v>
      </c>
      <c r="K24" s="70">
        <v>7124780</v>
      </c>
      <c r="L24" s="62">
        <v>7115593.25</v>
      </c>
      <c r="M24" s="48">
        <f t="shared" ref="M24" si="10">L24/J24*100</f>
        <v>52.050793022629783</v>
      </c>
      <c r="N24" s="48">
        <f t="shared" ref="N24:N27" si="11">L24/K24*100</f>
        <v>99.871059176564046</v>
      </c>
      <c r="O24" s="19" t="s">
        <v>78</v>
      </c>
      <c r="P24" s="19"/>
      <c r="Q24" s="4"/>
      <c r="R24" s="25"/>
      <c r="S24" s="4"/>
      <c r="T24" s="4"/>
      <c r="U24" s="4"/>
      <c r="V24" s="4"/>
    </row>
    <row r="25" spans="1:22" ht="149.4" customHeight="1" x14ac:dyDescent="0.25">
      <c r="A25" s="8"/>
      <c r="B25" s="9"/>
      <c r="C25" s="53"/>
      <c r="D25" s="53"/>
      <c r="E25" s="53"/>
      <c r="F25" s="53"/>
      <c r="G25" s="53"/>
      <c r="H25" s="50" t="s">
        <v>38</v>
      </c>
      <c r="I25" s="52" t="s">
        <v>5</v>
      </c>
      <c r="J25" s="57">
        <v>29924799.920000002</v>
      </c>
      <c r="K25" s="70">
        <v>75189996.989999995</v>
      </c>
      <c r="L25" s="62">
        <v>72962554.400000006</v>
      </c>
      <c r="M25" s="48" t="s">
        <v>79</v>
      </c>
      <c r="N25" s="48">
        <f t="shared" si="11"/>
        <v>97.03758122201252</v>
      </c>
      <c r="O25" s="71" t="s">
        <v>80</v>
      </c>
      <c r="P25" s="18"/>
      <c r="Q25" s="4"/>
      <c r="R25" s="25"/>
      <c r="S25" s="4"/>
      <c r="T25" s="4"/>
      <c r="U25" s="4"/>
      <c r="V25" s="4"/>
    </row>
    <row r="26" spans="1:22" ht="52.8" x14ac:dyDescent="0.25">
      <c r="A26" s="8"/>
      <c r="B26" s="9"/>
      <c r="C26" s="53"/>
      <c r="D26" s="53"/>
      <c r="E26" s="53"/>
      <c r="F26" s="53"/>
      <c r="G26" s="53"/>
      <c r="H26" s="50" t="s">
        <v>39</v>
      </c>
      <c r="I26" s="52" t="s">
        <v>4</v>
      </c>
      <c r="J26" s="57">
        <v>1000</v>
      </c>
      <c r="K26" s="70">
        <v>1000</v>
      </c>
      <c r="L26" s="62">
        <v>1000</v>
      </c>
      <c r="M26" s="48">
        <f>L26/J26*100</f>
        <v>100</v>
      </c>
      <c r="N26" s="48">
        <f t="shared" si="11"/>
        <v>100</v>
      </c>
      <c r="O26" s="47"/>
      <c r="P26" s="19"/>
      <c r="Q26" s="4"/>
      <c r="R26" s="25"/>
      <c r="S26" s="4"/>
      <c r="T26" s="4"/>
      <c r="U26" s="4"/>
      <c r="V26" s="4"/>
    </row>
    <row r="27" spans="1:22" ht="78.599999999999994" customHeight="1" x14ac:dyDescent="0.25">
      <c r="A27" s="8"/>
      <c r="B27" s="9"/>
      <c r="C27" s="53"/>
      <c r="D27" s="53"/>
      <c r="E27" s="53"/>
      <c r="F27" s="53"/>
      <c r="G27" s="53"/>
      <c r="H27" s="50" t="s">
        <v>34</v>
      </c>
      <c r="I27" s="39" t="s">
        <v>24</v>
      </c>
      <c r="J27" s="57">
        <v>4596108</v>
      </c>
      <c r="K27" s="72">
        <v>7251330.3700000001</v>
      </c>
      <c r="L27" s="62">
        <v>6900185.2699999996</v>
      </c>
      <c r="M27" s="48">
        <f>L27/J27*100</f>
        <v>150.13105153316675</v>
      </c>
      <c r="N27" s="48">
        <f t="shared" si="11"/>
        <v>95.157507904304723</v>
      </c>
      <c r="O27" s="47" t="s">
        <v>82</v>
      </c>
      <c r="P27" s="17" t="s">
        <v>64</v>
      </c>
      <c r="Q27" s="4"/>
      <c r="R27" s="25"/>
      <c r="S27" s="4"/>
      <c r="T27" s="4"/>
      <c r="U27" s="4"/>
      <c r="V27" s="4"/>
    </row>
    <row r="28" spans="1:22" s="34" customFormat="1" x14ac:dyDescent="0.25">
      <c r="A28" s="31"/>
      <c r="B28" s="32"/>
      <c r="C28" s="53"/>
      <c r="D28" s="53"/>
      <c r="E28" s="53"/>
      <c r="F28" s="53"/>
      <c r="G28" s="53"/>
      <c r="H28" s="53" t="s">
        <v>57</v>
      </c>
      <c r="I28" s="40"/>
      <c r="J28" s="41">
        <f>J30</f>
        <v>432111941</v>
      </c>
      <c r="K28" s="41">
        <f t="shared" ref="K28:N28" si="12">K30</f>
        <v>428346635.32999998</v>
      </c>
      <c r="L28" s="41">
        <f t="shared" si="12"/>
        <v>428274942.10000002</v>
      </c>
      <c r="M28" s="41">
        <f t="shared" si="12"/>
        <v>99.112035901826658</v>
      </c>
      <c r="N28" s="41">
        <f t="shared" si="12"/>
        <v>99.983262800711685</v>
      </c>
      <c r="O28" s="42"/>
      <c r="P28" s="43"/>
      <c r="Q28" s="33"/>
      <c r="R28" s="44"/>
      <c r="S28" s="33"/>
      <c r="T28" s="33"/>
      <c r="U28" s="33"/>
      <c r="V28" s="33"/>
    </row>
    <row r="29" spans="1:22" s="34" customFormat="1" x14ac:dyDescent="0.25">
      <c r="A29" s="31"/>
      <c r="B29" s="32"/>
      <c r="C29" s="53"/>
      <c r="D29" s="53"/>
      <c r="E29" s="53"/>
      <c r="F29" s="53"/>
      <c r="G29" s="53"/>
      <c r="H29" s="83" t="s">
        <v>62</v>
      </c>
      <c r="I29" s="83"/>
      <c r="J29" s="83"/>
      <c r="K29" s="83"/>
      <c r="L29" s="83"/>
      <c r="M29" s="83"/>
      <c r="N29" s="83"/>
      <c r="O29" s="83"/>
      <c r="P29" s="83"/>
      <c r="Q29" s="33"/>
      <c r="R29" s="44"/>
      <c r="S29" s="33"/>
      <c r="T29" s="33"/>
      <c r="U29" s="33"/>
      <c r="V29" s="33"/>
    </row>
    <row r="30" spans="1:22" ht="39.6" x14ac:dyDescent="0.25">
      <c r="A30" s="8"/>
      <c r="B30" s="9"/>
      <c r="C30" s="53"/>
      <c r="D30" s="53"/>
      <c r="E30" s="53"/>
      <c r="F30" s="53"/>
      <c r="G30" s="53"/>
      <c r="H30" s="50" t="s">
        <v>37</v>
      </c>
      <c r="I30" s="39">
        <v>1700000000</v>
      </c>
      <c r="J30" s="57">
        <v>432111941</v>
      </c>
      <c r="K30" s="72">
        <v>428346635.32999998</v>
      </c>
      <c r="L30" s="62">
        <v>428274942.10000002</v>
      </c>
      <c r="M30" s="48">
        <f>L30/J30*100</f>
        <v>99.112035901826658</v>
      </c>
      <c r="N30" s="48">
        <f>L30/K30*100</f>
        <v>99.983262800711685</v>
      </c>
      <c r="O30" s="46"/>
      <c r="P30" s="17"/>
      <c r="Q30" s="4"/>
      <c r="R30" s="25"/>
      <c r="S30" s="4"/>
      <c r="T30" s="4"/>
      <c r="U30" s="4"/>
      <c r="V30" s="4"/>
    </row>
    <row r="31" spans="1:22" x14ac:dyDescent="0.25">
      <c r="A31" s="8"/>
      <c r="B31" s="9"/>
      <c r="C31" s="53"/>
      <c r="D31" s="53"/>
      <c r="E31" s="53"/>
      <c r="F31" s="53"/>
      <c r="G31" s="53"/>
      <c r="H31" s="87" t="s">
        <v>58</v>
      </c>
      <c r="I31" s="87"/>
      <c r="J31" s="41">
        <f>J33+J34+J35+J36+J37+J39+J40+J41</f>
        <v>476767303</v>
      </c>
      <c r="K31" s="41">
        <f>K33+K34+K35+K36+K37+K39+K40+K41</f>
        <v>578392063.96000004</v>
      </c>
      <c r="L31" s="41">
        <f>L33+L34+L35+L36+L37+L39+L40+L41</f>
        <v>568302517.08000004</v>
      </c>
      <c r="M31" s="1">
        <f>L31/J31*100</f>
        <v>119.19913834359568</v>
      </c>
      <c r="N31" s="1">
        <f>L31/K31*100</f>
        <v>98.255586909176927</v>
      </c>
      <c r="O31" s="19"/>
      <c r="P31" s="17"/>
      <c r="Q31" s="4"/>
      <c r="R31" s="25"/>
      <c r="S31" s="4"/>
      <c r="T31" s="4"/>
      <c r="U31" s="4"/>
      <c r="V31" s="4"/>
    </row>
    <row r="32" spans="1:22" x14ac:dyDescent="0.25">
      <c r="A32" s="8"/>
      <c r="B32" s="9"/>
      <c r="C32" s="53"/>
      <c r="D32" s="53"/>
      <c r="E32" s="53"/>
      <c r="F32" s="53"/>
      <c r="G32" s="53"/>
      <c r="H32" s="83" t="s">
        <v>63</v>
      </c>
      <c r="I32" s="83"/>
      <c r="J32" s="83"/>
      <c r="K32" s="83"/>
      <c r="L32" s="83"/>
      <c r="M32" s="83"/>
      <c r="N32" s="83"/>
      <c r="O32" s="83"/>
      <c r="P32" s="83"/>
      <c r="Q32" s="4"/>
      <c r="R32" s="25"/>
      <c r="S32" s="4"/>
      <c r="T32" s="4"/>
      <c r="U32" s="4"/>
      <c r="V32" s="4"/>
    </row>
    <row r="33" spans="1:22" ht="121.8" customHeight="1" x14ac:dyDescent="0.25">
      <c r="A33" s="8"/>
      <c r="B33" s="9"/>
      <c r="C33" s="50"/>
      <c r="D33" s="50"/>
      <c r="E33" s="50"/>
      <c r="F33" s="50"/>
      <c r="G33" s="50"/>
      <c r="H33" s="50" t="s">
        <v>44</v>
      </c>
      <c r="I33" s="52">
        <v>200000000</v>
      </c>
      <c r="J33" s="57">
        <v>4000000</v>
      </c>
      <c r="K33" s="56">
        <v>33036671.199999999</v>
      </c>
      <c r="L33" s="56">
        <v>33033080.359999999</v>
      </c>
      <c r="M33" s="48" t="s">
        <v>83</v>
      </c>
      <c r="N33" s="48">
        <f>L33/K33*100</f>
        <v>99.989130745109705</v>
      </c>
      <c r="O33" s="59" t="s">
        <v>84</v>
      </c>
      <c r="P33" s="18"/>
      <c r="Q33" s="4"/>
      <c r="R33" s="25"/>
      <c r="S33" s="4"/>
      <c r="T33" s="4"/>
      <c r="U33" s="4"/>
      <c r="V33" s="4"/>
    </row>
    <row r="34" spans="1:22" ht="55.2" customHeight="1" x14ac:dyDescent="0.25">
      <c r="A34" s="8"/>
      <c r="B34" s="9"/>
      <c r="C34" s="83" t="s">
        <v>49</v>
      </c>
      <c r="D34" s="83"/>
      <c r="E34" s="83"/>
      <c r="F34" s="83"/>
      <c r="G34" s="83"/>
      <c r="H34" s="83"/>
      <c r="I34" s="52" t="s">
        <v>12</v>
      </c>
      <c r="J34" s="57">
        <v>20991500</v>
      </c>
      <c r="K34" s="73">
        <v>16129161.43</v>
      </c>
      <c r="L34" s="62">
        <v>16124161.43</v>
      </c>
      <c r="M34" s="48">
        <f t="shared" ref="M34" si="13">L34/J34*100</f>
        <v>76.812811995331444</v>
      </c>
      <c r="N34" s="48">
        <f t="shared" ref="N34:N43" si="14">L34/K34*100</f>
        <v>99.969000248266468</v>
      </c>
      <c r="O34" s="20" t="s">
        <v>52</v>
      </c>
      <c r="P34" s="20"/>
      <c r="Q34" s="4"/>
      <c r="R34" s="25"/>
      <c r="S34" s="4"/>
      <c r="T34" s="4"/>
      <c r="U34" s="4"/>
      <c r="V34" s="4"/>
    </row>
    <row r="35" spans="1:22" ht="83.4" customHeight="1" x14ac:dyDescent="0.25">
      <c r="A35" s="8"/>
      <c r="B35" s="9"/>
      <c r="C35" s="83" t="s">
        <v>30</v>
      </c>
      <c r="D35" s="83"/>
      <c r="E35" s="83"/>
      <c r="F35" s="83"/>
      <c r="G35" s="83"/>
      <c r="H35" s="83"/>
      <c r="I35" s="52" t="s">
        <v>11</v>
      </c>
      <c r="J35" s="57">
        <v>5664001</v>
      </c>
      <c r="K35" s="66">
        <v>25815757.359999999</v>
      </c>
      <c r="L35" s="62">
        <v>24411381.920000002</v>
      </c>
      <c r="M35" s="48" t="s">
        <v>85</v>
      </c>
      <c r="N35" s="48">
        <f t="shared" si="14"/>
        <v>94.560006819029084</v>
      </c>
      <c r="O35" s="19" t="s">
        <v>86</v>
      </c>
      <c r="P35" s="19" t="s">
        <v>93</v>
      </c>
      <c r="Q35" s="4"/>
      <c r="R35" s="25"/>
      <c r="S35" s="4"/>
      <c r="T35" s="4"/>
      <c r="U35" s="4"/>
      <c r="V35" s="4"/>
    </row>
    <row r="36" spans="1:22" ht="171.6" x14ac:dyDescent="0.25">
      <c r="A36" s="8"/>
      <c r="B36" s="9"/>
      <c r="C36" s="83" t="s">
        <v>31</v>
      </c>
      <c r="D36" s="83"/>
      <c r="E36" s="83"/>
      <c r="F36" s="83"/>
      <c r="G36" s="83"/>
      <c r="H36" s="83"/>
      <c r="I36" s="52" t="s">
        <v>10</v>
      </c>
      <c r="J36" s="57">
        <v>12753000</v>
      </c>
      <c r="K36" s="74">
        <v>17250267.34</v>
      </c>
      <c r="L36" s="62">
        <v>10664040.390000001</v>
      </c>
      <c r="M36" s="48">
        <f t="shared" ref="M36" si="15">L36/J36*100</f>
        <v>83.619857210068233</v>
      </c>
      <c r="N36" s="48">
        <f t="shared" ref="N36" si="16">L36/K36*100</f>
        <v>61.819565922159214</v>
      </c>
      <c r="O36" s="49" t="s">
        <v>88</v>
      </c>
      <c r="P36" s="17" t="s">
        <v>87</v>
      </c>
      <c r="Q36" s="4"/>
      <c r="R36" s="25"/>
      <c r="S36" s="4"/>
      <c r="T36" s="4"/>
      <c r="U36" s="4"/>
      <c r="V36" s="4"/>
    </row>
    <row r="37" spans="1:22" x14ac:dyDescent="0.25">
      <c r="A37" s="8"/>
      <c r="B37" s="9"/>
      <c r="C37" s="83" t="s">
        <v>35</v>
      </c>
      <c r="D37" s="88"/>
      <c r="E37" s="88"/>
      <c r="F37" s="88"/>
      <c r="G37" s="88"/>
      <c r="H37" s="88"/>
      <c r="I37" s="84" t="s">
        <v>7</v>
      </c>
      <c r="J37" s="86">
        <v>14783502</v>
      </c>
      <c r="K37" s="97">
        <v>14943414.68</v>
      </c>
      <c r="L37" s="98">
        <v>14738657.189999999</v>
      </c>
      <c r="M37" s="99">
        <f t="shared" ref="M37" si="17">L37/J37*100</f>
        <v>99.696656380876462</v>
      </c>
      <c r="N37" s="99">
        <f t="shared" ref="N37" si="18">L37/K37*100</f>
        <v>98.629781115061704</v>
      </c>
      <c r="O37" s="100"/>
      <c r="P37" s="96"/>
      <c r="Q37" s="4"/>
      <c r="R37" s="25"/>
      <c r="S37" s="4"/>
      <c r="T37" s="4"/>
      <c r="U37" s="4"/>
      <c r="V37" s="4"/>
    </row>
    <row r="38" spans="1:22" x14ac:dyDescent="0.25">
      <c r="A38" s="8"/>
      <c r="B38" s="9"/>
      <c r="C38" s="88"/>
      <c r="D38" s="88"/>
      <c r="E38" s="88"/>
      <c r="F38" s="88"/>
      <c r="G38" s="88"/>
      <c r="H38" s="88"/>
      <c r="I38" s="85"/>
      <c r="J38" s="85"/>
      <c r="K38" s="85"/>
      <c r="L38" s="85"/>
      <c r="M38" s="85"/>
      <c r="N38" s="85"/>
      <c r="O38" s="101"/>
      <c r="P38" s="85"/>
      <c r="Q38" s="4"/>
      <c r="R38" s="25"/>
      <c r="S38" s="4"/>
      <c r="T38" s="4"/>
      <c r="U38" s="4"/>
      <c r="V38" s="4"/>
    </row>
    <row r="39" spans="1:22" ht="150.6" customHeight="1" x14ac:dyDescent="0.25">
      <c r="A39" s="8"/>
      <c r="B39" s="9"/>
      <c r="C39" s="83" t="s">
        <v>41</v>
      </c>
      <c r="D39" s="83"/>
      <c r="E39" s="83"/>
      <c r="F39" s="83"/>
      <c r="G39" s="83"/>
      <c r="H39" s="83"/>
      <c r="I39" s="52" t="s">
        <v>3</v>
      </c>
      <c r="J39" s="60">
        <v>3405300</v>
      </c>
      <c r="K39" s="70">
        <v>4873595.32</v>
      </c>
      <c r="L39" s="62">
        <v>4822647.22</v>
      </c>
      <c r="M39" s="48">
        <f>L39/J39*100</f>
        <v>141.62180189704284</v>
      </c>
      <c r="N39" s="48">
        <f t="shared" si="14"/>
        <v>98.954609550962871</v>
      </c>
      <c r="O39" s="19" t="s">
        <v>89</v>
      </c>
      <c r="P39" s="18"/>
      <c r="Q39" s="4"/>
      <c r="R39" s="25"/>
      <c r="S39" s="4"/>
      <c r="T39" s="4"/>
      <c r="U39" s="4"/>
      <c r="V39" s="4"/>
    </row>
    <row r="40" spans="1:22" ht="85.2" customHeight="1" x14ac:dyDescent="0.25">
      <c r="A40" s="8"/>
      <c r="B40" s="9"/>
      <c r="C40" s="83" t="s">
        <v>42</v>
      </c>
      <c r="D40" s="83"/>
      <c r="E40" s="83"/>
      <c r="F40" s="83"/>
      <c r="G40" s="83"/>
      <c r="H40" s="83"/>
      <c r="I40" s="52" t="s">
        <v>2</v>
      </c>
      <c r="J40" s="57">
        <v>413094100</v>
      </c>
      <c r="K40" s="70">
        <v>463145022.54000002</v>
      </c>
      <c r="L40" s="62">
        <v>461310374.48000002</v>
      </c>
      <c r="M40" s="48">
        <f>L40/J40*100</f>
        <v>111.67198332776964</v>
      </c>
      <c r="N40" s="48">
        <f t="shared" si="14"/>
        <v>99.603871795935888</v>
      </c>
      <c r="O40" s="47" t="s">
        <v>90</v>
      </c>
      <c r="P40" s="82"/>
      <c r="Q40" s="4"/>
      <c r="R40" s="25"/>
      <c r="S40" s="4"/>
      <c r="T40" s="4"/>
      <c r="U40" s="4"/>
      <c r="V40" s="4"/>
    </row>
    <row r="41" spans="1:22" ht="123.6" customHeight="1" x14ac:dyDescent="0.25">
      <c r="A41" s="8"/>
      <c r="B41" s="9"/>
      <c r="C41" s="83" t="s">
        <v>43</v>
      </c>
      <c r="D41" s="83"/>
      <c r="E41" s="83"/>
      <c r="F41" s="83"/>
      <c r="G41" s="83"/>
      <c r="H41" s="83"/>
      <c r="I41" s="52" t="s">
        <v>1</v>
      </c>
      <c r="J41" s="57">
        <v>2075900</v>
      </c>
      <c r="K41" s="70">
        <v>3198174.09</v>
      </c>
      <c r="L41" s="62">
        <v>3198174.09</v>
      </c>
      <c r="M41" s="48">
        <f>L41/J41*100</f>
        <v>154.06204971337732</v>
      </c>
      <c r="N41" s="48">
        <f t="shared" si="14"/>
        <v>100</v>
      </c>
      <c r="O41" s="47" t="s">
        <v>91</v>
      </c>
      <c r="P41" s="18"/>
      <c r="Q41" s="4"/>
      <c r="R41" s="25"/>
      <c r="S41" s="4"/>
      <c r="T41" s="4"/>
      <c r="U41" s="4"/>
      <c r="V41" s="4"/>
    </row>
    <row r="42" spans="1:22" ht="127.2" customHeight="1" x14ac:dyDescent="0.25">
      <c r="A42" s="8"/>
      <c r="B42" s="9"/>
      <c r="C42" s="87" t="s">
        <v>51</v>
      </c>
      <c r="D42" s="87"/>
      <c r="E42" s="87"/>
      <c r="F42" s="87"/>
      <c r="G42" s="87"/>
      <c r="H42" s="87"/>
      <c r="I42" s="14">
        <v>4000000000</v>
      </c>
      <c r="J42" s="75">
        <v>36221200</v>
      </c>
      <c r="K42" s="76">
        <v>42651028.590000004</v>
      </c>
      <c r="L42" s="77">
        <v>42651028.590000004</v>
      </c>
      <c r="M42" s="1">
        <f>L42/J42*100</f>
        <v>117.75156148885185</v>
      </c>
      <c r="N42" s="1">
        <f t="shared" si="14"/>
        <v>100</v>
      </c>
      <c r="O42" s="49" t="s">
        <v>92</v>
      </c>
      <c r="P42" s="18"/>
      <c r="Q42" s="4"/>
      <c r="R42" s="25"/>
      <c r="S42" s="4"/>
      <c r="T42" s="4"/>
      <c r="U42" s="4"/>
      <c r="V42" s="4"/>
    </row>
    <row r="43" spans="1:22" ht="22.95" customHeight="1" x14ac:dyDescent="0.25">
      <c r="A43" s="8"/>
      <c r="B43" s="9"/>
      <c r="C43" s="21"/>
      <c r="D43" s="21"/>
      <c r="E43" s="21"/>
      <c r="F43" s="21"/>
      <c r="G43" s="21"/>
      <c r="H43" s="27" t="s">
        <v>21</v>
      </c>
      <c r="I43" s="22" t="s">
        <v>0</v>
      </c>
      <c r="J43" s="1">
        <f>J6+J42</f>
        <v>4487589728.4099998</v>
      </c>
      <c r="K43" s="1">
        <f>K6+K42</f>
        <v>6111931649.71</v>
      </c>
      <c r="L43" s="1">
        <f>L6+L42</f>
        <v>6092515579.3800001</v>
      </c>
      <c r="M43" s="1">
        <f>L43/J43*100</f>
        <v>135.76364926609818</v>
      </c>
      <c r="N43" s="1">
        <f t="shared" si="14"/>
        <v>99.682325139697511</v>
      </c>
      <c r="O43" s="47"/>
      <c r="P43" s="47"/>
      <c r="Q43" s="4"/>
      <c r="R43" s="4"/>
      <c r="S43" s="4"/>
      <c r="T43" s="4"/>
      <c r="U43" s="4"/>
      <c r="V43" s="4"/>
    </row>
    <row r="44" spans="1:22" x14ac:dyDescent="0.25">
      <c r="J44" s="78"/>
      <c r="K44" s="78"/>
      <c r="L44" s="78"/>
    </row>
    <row r="45" spans="1:22" x14ac:dyDescent="0.25">
      <c r="J45" s="79"/>
    </row>
    <row r="46" spans="1:22" x14ac:dyDescent="0.25">
      <c r="L46" s="79"/>
    </row>
    <row r="47" spans="1:22" x14ac:dyDescent="0.25">
      <c r="J47" s="80"/>
      <c r="K47" s="80"/>
      <c r="L47" s="80"/>
    </row>
  </sheetData>
  <mergeCells count="36">
    <mergeCell ref="P37:P38"/>
    <mergeCell ref="K37:K38"/>
    <mergeCell ref="L37:L38"/>
    <mergeCell ref="M37:M38"/>
    <mergeCell ref="N37:N38"/>
    <mergeCell ref="O37:O38"/>
    <mergeCell ref="H15:I15"/>
    <mergeCell ref="H29:P29"/>
    <mergeCell ref="H32:P32"/>
    <mergeCell ref="H31:I31"/>
    <mergeCell ref="H9:P9"/>
    <mergeCell ref="H16:P16"/>
    <mergeCell ref="H22:P22"/>
    <mergeCell ref="H21:I21"/>
    <mergeCell ref="H1:P1"/>
    <mergeCell ref="I2:L2"/>
    <mergeCell ref="C10:H10"/>
    <mergeCell ref="J3:K3"/>
    <mergeCell ref="H3:H4"/>
    <mergeCell ref="I3:I4"/>
    <mergeCell ref="L3:L4"/>
    <mergeCell ref="M3:N3"/>
    <mergeCell ref="O3:P3"/>
    <mergeCell ref="H6:I6"/>
    <mergeCell ref="H7:P7"/>
    <mergeCell ref="H8:I8"/>
    <mergeCell ref="C35:H35"/>
    <mergeCell ref="C34:H34"/>
    <mergeCell ref="I37:I38"/>
    <mergeCell ref="J37:J38"/>
    <mergeCell ref="C42:H42"/>
    <mergeCell ref="C39:H39"/>
    <mergeCell ref="C41:H41"/>
    <mergeCell ref="C40:H40"/>
    <mergeCell ref="C36:H36"/>
    <mergeCell ref="C37:H38"/>
  </mergeCells>
  <printOptions horizontalCentered="1"/>
  <pageMargins left="0" right="0.19685039370078741" top="0.39370078740157483" bottom="0.39370078740157483" header="0.19685039370078741" footer="0.19685039370078741"/>
  <pageSetup paperSize="9" scale="73" fitToHeight="10" orientation="landscape" r:id="rId1"/>
  <headerFooter alignWithMargins="0"/>
  <rowBreaks count="3" manualBreakCount="3">
    <brk id="13" max="15" man="1"/>
    <brk id="39" max="15" man="1"/>
    <brk id="40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год</vt:lpstr>
      <vt:lpstr>'2023 год'!Заголовки_для_печати</vt:lpstr>
      <vt:lpstr>'2023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LarinaLO</dc:creator>
  <cp:lastModifiedBy>EMMacenko</cp:lastModifiedBy>
  <cp:lastPrinted>2024-02-12T09:34:03Z</cp:lastPrinted>
  <dcterms:created xsi:type="dcterms:W3CDTF">2017-03-02T05:23:39Z</dcterms:created>
  <dcterms:modified xsi:type="dcterms:W3CDTF">2024-04-11T10:50:22Z</dcterms:modified>
</cp:coreProperties>
</file>