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Y:\НА САЙТ!\2024\2 Раздел Годовой отчет\2.2.-2.10\"/>
    </mc:Choice>
  </mc:AlternateContent>
  <bookViews>
    <workbookView xWindow="0" yWindow="0" windowWidth="23040" windowHeight="8616"/>
  </bookViews>
  <sheets>
    <sheet name="2022 год" sheetId="2" r:id="rId1"/>
    <sheet name="Лист1" sheetId="3" r:id="rId2"/>
  </sheets>
  <definedNames>
    <definedName name="_xlnm.Print_Area" localSheetId="0">'2022 год'!$A$1:$J$70</definedName>
  </definedNames>
  <calcPr calcId="162913" iterate="1"/>
</workbook>
</file>

<file path=xl/calcChain.xml><?xml version="1.0" encoding="utf-8"?>
<calcChain xmlns="http://schemas.openxmlformats.org/spreadsheetml/2006/main">
  <c r="G8" i="2" l="1"/>
  <c r="G66" i="2"/>
  <c r="G68" i="2"/>
  <c r="G69" i="2"/>
  <c r="G55" i="2"/>
  <c r="G56" i="2"/>
  <c r="G58" i="2"/>
  <c r="G51" i="2"/>
  <c r="G54" i="2"/>
  <c r="G49" i="2"/>
  <c r="G47" i="2"/>
  <c r="G45" i="2"/>
  <c r="G44" i="2"/>
  <c r="G41" i="2"/>
  <c r="G42" i="2"/>
  <c r="G43" i="2"/>
  <c r="G39" i="2"/>
  <c r="G37" i="2"/>
  <c r="G29" i="2"/>
  <c r="G28" i="2"/>
  <c r="G24" i="2"/>
  <c r="G25" i="2"/>
  <c r="G22" i="2"/>
  <c r="G21" i="2"/>
  <c r="G19" i="2"/>
  <c r="G17" i="2"/>
  <c r="G14" i="2"/>
  <c r="G12" i="2"/>
  <c r="G13" i="2"/>
  <c r="G11" i="2"/>
  <c r="G7" i="2"/>
  <c r="G9" i="2"/>
  <c r="H45" i="2"/>
  <c r="H44" i="2"/>
  <c r="H42" i="2"/>
  <c r="H43" i="2"/>
  <c r="H41" i="2"/>
  <c r="H33" i="2"/>
  <c r="H27" i="2"/>
  <c r="H28" i="2"/>
  <c r="H29" i="2"/>
  <c r="H24" i="2"/>
  <c r="H25" i="2"/>
  <c r="H26" i="2"/>
  <c r="H22" i="2"/>
  <c r="H21" i="2"/>
  <c r="H20" i="2"/>
  <c r="H19" i="2"/>
  <c r="H17" i="2"/>
  <c r="H14" i="2"/>
  <c r="H13" i="2"/>
  <c r="H12" i="2"/>
  <c r="H11" i="2"/>
  <c r="H10" i="2"/>
  <c r="H9" i="2"/>
  <c r="H8" i="2"/>
  <c r="F18" i="2"/>
  <c r="H18" i="2" s="1"/>
  <c r="E18" i="2"/>
  <c r="E16" i="2"/>
  <c r="E6" i="2"/>
  <c r="D30" i="2"/>
  <c r="H68" i="2"/>
  <c r="H60" i="2"/>
  <c r="H61" i="2"/>
  <c r="H63" i="2"/>
  <c r="H64" i="2"/>
  <c r="H58" i="2"/>
  <c r="H59" i="2"/>
  <c r="H39" i="2"/>
  <c r="F62" i="2"/>
  <c r="E62" i="2"/>
  <c r="D62" i="2"/>
  <c r="H7" i="2"/>
  <c r="H55" i="2"/>
  <c r="H62" i="2" l="1"/>
  <c r="D6" i="2"/>
  <c r="F50" i="2"/>
  <c r="G50" i="2" s="1"/>
  <c r="E50" i="2"/>
  <c r="D50" i="2"/>
  <c r="D16" i="2"/>
  <c r="H31" i="2"/>
  <c r="H35" i="2"/>
  <c r="H37" i="2"/>
  <c r="H47" i="2"/>
  <c r="H49" i="2"/>
  <c r="H51" i="2"/>
  <c r="H53" i="2"/>
  <c r="H54" i="2"/>
  <c r="H66" i="2"/>
  <c r="H69" i="2"/>
  <c r="E67" i="2"/>
  <c r="F67" i="2"/>
  <c r="D67" i="2"/>
  <c r="E65" i="2"/>
  <c r="F65" i="2"/>
  <c r="D65" i="2"/>
  <c r="E57" i="2"/>
  <c r="F57" i="2"/>
  <c r="D57" i="2"/>
  <c r="E52" i="2"/>
  <c r="F52" i="2"/>
  <c r="G52" i="2" s="1"/>
  <c r="D52" i="2"/>
  <c r="E46" i="2"/>
  <c r="F46" i="2"/>
  <c r="D46" i="2"/>
  <c r="E40" i="2"/>
  <c r="F40" i="2"/>
  <c r="D40" i="2"/>
  <c r="E38" i="2"/>
  <c r="F38" i="2"/>
  <c r="D38" i="2"/>
  <c r="E30" i="2"/>
  <c r="F30" i="2"/>
  <c r="E23" i="2"/>
  <c r="F23" i="2"/>
  <c r="D23" i="2"/>
  <c r="D18" i="2"/>
  <c r="G18" i="2" s="1"/>
  <c r="F16" i="2"/>
  <c r="G16" i="2" s="1"/>
  <c r="F6" i="2"/>
  <c r="G46" i="2" l="1"/>
  <c r="G67" i="2"/>
  <c r="G23" i="2"/>
  <c r="G40" i="2"/>
  <c r="G65" i="2"/>
  <c r="G38" i="2"/>
  <c r="G57" i="2"/>
  <c r="H23" i="2"/>
  <c r="H30" i="2"/>
  <c r="H16" i="2"/>
  <c r="H40" i="2"/>
  <c r="G6" i="2"/>
  <c r="H38" i="2"/>
  <c r="H67" i="2"/>
  <c r="H57" i="2"/>
  <c r="H65" i="2"/>
  <c r="H52" i="2"/>
  <c r="H46" i="2"/>
  <c r="H50" i="2"/>
  <c r="H6" i="2"/>
  <c r="D70" i="2"/>
  <c r="F70" i="2"/>
  <c r="G70" i="2" s="1"/>
  <c r="E70" i="2"/>
  <c r="H70" i="2" l="1"/>
</calcChain>
</file>

<file path=xl/sharedStrings.xml><?xml version="1.0" encoding="utf-8"?>
<sst xmlns="http://schemas.openxmlformats.org/spreadsheetml/2006/main" count="219" uniqueCount="136">
  <si>
    <t>03</t>
  </si>
  <si>
    <t>14</t>
  </si>
  <si>
    <t>Прочие межбюджетные трансферты общего характера</t>
  </si>
  <si>
    <t>01</t>
  </si>
  <si>
    <t>Дотации на выравнивание бюджетной обеспеченности субъектов Российской Федерации и муниципальных образований</t>
  </si>
  <si>
    <t>13</t>
  </si>
  <si>
    <t>02</t>
  </si>
  <si>
    <t>12</t>
  </si>
  <si>
    <t>Периодическая печать и издательства</t>
  </si>
  <si>
    <t>11</t>
  </si>
  <si>
    <t>Массовый спорт</t>
  </si>
  <si>
    <t>Физическая культура</t>
  </si>
  <si>
    <t>06</t>
  </si>
  <si>
    <t>10</t>
  </si>
  <si>
    <t>Другие вопросы в области социальной политики</t>
  </si>
  <si>
    <t>04</t>
  </si>
  <si>
    <t>Охрана семьи и детства</t>
  </si>
  <si>
    <t>Социальное обеспечение населения</t>
  </si>
  <si>
    <t>Пенсионное обеспечение</t>
  </si>
  <si>
    <t>09</t>
  </si>
  <si>
    <t>Другие вопросы в области здравоохранения</t>
  </si>
  <si>
    <t>08</t>
  </si>
  <si>
    <t>Другие вопросы в области культуры, кинематографии</t>
  </si>
  <si>
    <t>Культура</t>
  </si>
  <si>
    <t>07</t>
  </si>
  <si>
    <t>Другие вопросы в области образования</t>
  </si>
  <si>
    <t>Общее образование</t>
  </si>
  <si>
    <t>Дошкольное образование</t>
  </si>
  <si>
    <t>05</t>
  </si>
  <si>
    <t>Другие вопросы в области охраны окружающей среды</t>
  </si>
  <si>
    <t>Другие вопросы в области жилищно-коммунального хозяйства</t>
  </si>
  <si>
    <t>Благоустройство</t>
  </si>
  <si>
    <t>Коммунальное хозяйство</t>
  </si>
  <si>
    <t>Жилищное хозяйство</t>
  </si>
  <si>
    <t>Другие вопросы в области национальной экономики</t>
  </si>
  <si>
    <t>Связь и информатика</t>
  </si>
  <si>
    <t>Дорожное хозяйство (дорожные фонды)</t>
  </si>
  <si>
    <t>Транспорт</t>
  </si>
  <si>
    <t>Сельское хозяйство и рыболовство</t>
  </si>
  <si>
    <t>Общеэкономические вопросы</t>
  </si>
  <si>
    <t>Другие вопросы в области национальной безопасности и правоохранительной деятельности</t>
  </si>
  <si>
    <t>Органы юстиции</t>
  </si>
  <si>
    <t>Мобилизационная и вневойсковая подготовка</t>
  </si>
  <si>
    <t>Другие 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</si>
  <si>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</si>
  <si>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</si>
  <si>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</si>
  <si>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</si>
  <si>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высшего должностного лица субъекта Российской Федерации и муниципального образования</t>
  </si>
  <si>
    <t>Пр</t>
  </si>
  <si>
    <t>Рз</t>
  </si>
  <si>
    <t>(рублей)</t>
  </si>
  <si>
    <t>Резервные фонды</t>
  </si>
  <si>
    <t>Исполнено за год</t>
  </si>
  <si>
    <t>План на год</t>
  </si>
  <si>
    <t xml:space="preserve">% исполнения </t>
  </si>
  <si>
    <t>к первоначально утвержденному плану на год</t>
  </si>
  <si>
    <t>к уточненному плану на год</t>
  </si>
  <si>
    <t>ВСЕГО РАСХОДОВ</t>
  </si>
  <si>
    <t>Пояснения по отклонениям выше/ниже 5%</t>
  </si>
  <si>
    <t>к первоначально утвержденному плану на год (гр.7)</t>
  </si>
  <si>
    <t>к уточненному плану на год (гр.8)</t>
  </si>
  <si>
    <t>Дополнительное образование детей</t>
  </si>
  <si>
    <t>Молодежная политика</t>
  </si>
  <si>
    <t>Спорт высших достижений</t>
  </si>
  <si>
    <t>Другие вопросы в области физической культуры и спорта</t>
  </si>
  <si>
    <t xml:space="preserve">уточненный </t>
  </si>
  <si>
    <t>Обслуживание государственного (муниципального) внутреннего долга</t>
  </si>
  <si>
    <t>Защита населения и территории от чрезвычайных ситуаций природного и техногенного характера, пожарная безопасность</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</si>
  <si>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</si>
  <si>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</si>
  <si>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</si>
  <si>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</si>
  <si>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</si>
  <si>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</si>
  <si>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</si>
  <si>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КУЛЬТУРА, КИНЕМАТОГРАФИЯ</t>
  </si>
  <si>
    <t>ЗДРАВООХРАНЕНИЕ</t>
  </si>
  <si>
    <t>СОЦИАЛЬНАЯ ПОЛИТИКА</t>
  </si>
  <si>
    <t>ФИЗИЧЕСКАЯ КУЛЬТУРА И СПОРТ</t>
  </si>
  <si>
    <t>СРЕДСТВА МАССОВОЙ ИНФОРМАЦИИ</t>
  </si>
  <si>
    <t>ОБСЛУЖИВАНИЕ ГОСУДАРСТВЕННОГО (МУНИЦИПАЛЬНОГО) ДОЛГА</t>
  </si>
  <si>
    <t>МЕЖБЮДЖЕТНЫЕ ТРАНСФЕРТЫ ОБЩЕГО ХАРАКТЕРА БЮДЖЕТАМ БЮДЖЕТНОЙ СИСТЕМЫ РОССИЙСКОЙ ФЕДЕРАЦИИ</t>
  </si>
  <si>
    <t>Телевидение и радиовещание</t>
  </si>
  <si>
    <t>Расходы за счет средств резервного фонда администрации Советского района осуществляются по соответствующим разделам и подразделам</t>
  </si>
  <si>
    <t>в 2,28 раза</t>
  </si>
  <si>
    <t>Сведения о фактически произведенных расходах бюджета Советского района по разделам и подразделам классификации расходов бюджета за 2023 год в сравнении с первоначально утвержденными решением о бюджете значениями и с уточненными значениями с учетом внесенных изменений</t>
  </si>
  <si>
    <t>первоначально утвержденный (решение Думы Советского района от 22.12.2022 № 139)</t>
  </si>
  <si>
    <t>Обеспечение проведения выборов и референдумов</t>
  </si>
  <si>
    <t>Гражданская оборона</t>
  </si>
  <si>
    <t>в 2,37 раза</t>
  </si>
  <si>
    <t>в 47,21 раза</t>
  </si>
  <si>
    <t>в 6,04 раза</t>
  </si>
  <si>
    <t>в 6,84 раза</t>
  </si>
  <si>
    <t>в 3,64 раза</t>
  </si>
  <si>
    <t>в 4,07 раза</t>
  </si>
  <si>
    <t>в 7,47 раза</t>
  </si>
  <si>
    <t>в 2,22 раза</t>
  </si>
  <si>
    <t>в 9,06 раза</t>
  </si>
  <si>
    <t>в 9,47 раза</t>
  </si>
  <si>
    <t>в 8,03 раза</t>
  </si>
  <si>
    <t>Ввиду дополнительного поступления из бюджета автономного округа субвенций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</si>
  <si>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Ввиду перемещения бюджетных ассигнований между подразделами для обеспечения расходов на содержание органов местного самоуправления</t>
  </si>
  <si>
    <t>Ввиду увеличения бюджетных ассигнований за счет средств местного бюджета на оплату задолженностей по исполнительным листам</t>
  </si>
  <si>
    <t>Ввиду уменьшения 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</si>
  <si>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 xml:space="preserve">Ввиду увеличения бюджетных ассигнований за счет средств местного бюджета на повышение уровня антитеррористической защищенности муниципальных объектов
</t>
  </si>
  <si>
    <t xml:space="preserve">Ввиду уменьшения бюджетных ассигнований на реализацию мероприятий по содействию трудоустройству граждан за счет средств бюджета автономного округа </t>
  </si>
  <si>
    <t>Ввиду уменьшения объемов субвенций из бюджета автономного округа:                                                                   1) на поддержку и развитие животноводства;                                                        2) на поддержку малых форм хозяйствования</t>
  </si>
  <si>
    <t xml:space="preserve">Ввиду дополнительного поступления из бюджета автономного округа субсидии на строительство (реконструкцию), капитальный ремонт и ремонт автомобильных дорог общего пользования местного значения.                                                              Кроме того, за счет средств местного бюджета увеличены бюджетные ассигнования:                                                      1) на выполнение ремонтно-восстановительных работ проезжей части по ул. Мичурина в г.п. Таежный;                                                2) на выполнение работ по устройству тротуара с ограждением на участке автомобильной дороги, ведущей к детскому саду "Березка" в г.п. Зеленоборск"
</t>
  </si>
  <si>
    <t>Ввиду увеличения бюджетных ассигнований на услуги по сопровождению электронного периодического справочника "КИБ ГАРАНТ", техническое сопровождение программных продуктов "Автоматизированная система "Бюджет", приобретение лицензии программы "Парус", приобретение компьютерной техники, заключение договоров на заправку картриджей, изготовление электронно-цифровых подписей и прочие расходы</t>
  </si>
  <si>
    <t>Ввиду осуществления расходов исходя из фактического поступления в бюджет "экологических платежей"</t>
  </si>
  <si>
    <t>Ввиду увеличения бюджетных ассигнований за счет средств местного бюджета на организацию отдыха детей в стационарных лагерях Советского района</t>
  </si>
  <si>
    <t xml:space="preserve">Ввиду увеличения за счет средств местного бюджета бюджетных ассигнований на выплату пенсии за выслугу лет лицам, замещавшим муниципальные должности и должности муниципальной службы, в связи с недостаточностью средств 
</t>
  </si>
  <si>
    <t>Ввиду уменьшения субвенций:                          1) на осуществление полномочий по обеспечению жильем отдельных категорий граждан, установленных Федеральным законом от 12.01.1995 № 5-ФЗ «О ветеранах»;                                      2) на осуществление полномочий по обеспечению жильем отдельных категорий граждан, установленных Федеральным законом от 24.11.1995 № 181-ФЗ «О социальной защите инвалидов в Российской Федерации»</t>
  </si>
  <si>
    <t>Уменьшены расходы в результате сложившейся экономии на функционирование Думы Советского района</t>
  </si>
  <si>
    <t>Ввиду увеличения расходов на функционирование высшего должностного лица Советского района</t>
  </si>
  <si>
    <t>Ввиду дополнительного поступления из бюджета автономного округа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связи с увеличением числа кандидатов в присяжные заседатели Советского района)</t>
  </si>
  <si>
    <t>Ввиду сложившейся экономии исходя из количества обратившихся получателей услуг на дополнительное образование детей</t>
  </si>
  <si>
    <t>Ввиду увеличения бюджетных ассигнований на функционирование отдела общественной безопасности и профилактики правонарушений администрации Советского района в связи с необеспеченностью расходов в первоначальном бюджете</t>
  </si>
  <si>
    <t>Ввиду увеличения бюджетных ассигнований за счет средств местного бюджета на транспортное обеспечение учащихся общеобразовательных учреждений, создание условий для предоставления транспортных услуг населению и организацию транспортного обслуживания населения в границах поселения</t>
  </si>
  <si>
    <t>Уменьшены расходы в результате сложившейся экономии на обеспечение выполнения функций комитета по развитию коммунального комплекса администрации Советского района</t>
  </si>
  <si>
    <t>Ввиду увеличения за счет средств местного бюджета бюджетных ассигнований на оплату услуг по информированию населения в средствах массовой информации о деятельности органов местного самоуправления</t>
  </si>
  <si>
    <t>Ввиду увеличения бюджетных ассигнований за счет дотации для финансового обеспечения расходных обязательств муниципальных образований Ханты-Мансийского автономного округа – Югры по решению вопросов местного значения, а также за счет средств местного бюджета на функционирование администрации Советского района</t>
  </si>
  <si>
    <t xml:space="preserve">Ввиду экономии бюджетных ассигнований за счет средств местного бюджета:                                                        1) на содержание отдела по делам гражданской обороны и чрезвычайным ситуациям администрации Советского района;                                                                                                                  2) на содержание муниципального казенного учреждения "Единая дежурно-диспетчерская служба Советского района"
</t>
  </si>
  <si>
    <t>в 14,70 раза</t>
  </si>
  <si>
    <t>Ввиду дополнительного поступления из бюджета автономного округа:                                     1) субсидии на реализацию полномочий в области строительства и жилищных отношений;                                                      2) субсидии на 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3) субсидии на обеспечение устойчивого сокращения непригодного для проживания жилищного фонда за счет средств бюджета автономного округа.                                           Увеличены бюджетные ассигнования за счет средств местного бюджета и прочих целевых поступлений по договорам пожертвования для обеспечения  доли софинансирования субсидий из бюджета автономного округа. Кроме того за счет средств местного бюджета увеличены бюджетные ассигнования на оплату коммунальных услуг за объекты муниципальной собственности, на оплату транспортного налога, нотариальные действия, оплату за охрану имущества и прочие расходы</t>
  </si>
  <si>
    <t>Ввиду безвозмездных поступлений по соглашению с "Нефтяная компания "ЛУКОЙЛ" на капитальный ремонт кровли здания, системы вентиляции, чаши ванны плавательного бассейна муниципального автономного учреждения "Спортивная школа Советского района" (в том числе ПИР). Кроме того увеличены бюджетные ассигнования на реализацию мероприятий в рамках муниципальной программы "Развитие физической культуры и спорта, укрепление общественного здоровья на территории Советского района"</t>
  </si>
  <si>
    <t>Ввиду дополнительного поступления из бюджета автономного округа субсидии 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Кроме того, увеличение бюджетных ассигнований за счет средств местного бюджета обусловлено переводом муниципального автономного учреждения дополнительного образования "Спортивная школа" в спорт высших достижений, в связи с реализацией учреждением дополнительных общеобразовательных программ</t>
  </si>
  <si>
    <t>в 5,80 раза</t>
  </si>
  <si>
    <t>Ввиду дополнительного поступления из бюджета автономного округа:                       1)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2) 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11.06.2010 № 102-оз "Об административных правонарушениях".                            Кроме того увеличены бюджетные ассигнования за счет средств местного бюджета:                                                          1) на обеспечение мероприятий по повышению уровня антитеррористической защищенности муниципальных объектов; 
2) на организацию проведения технической инвентаризации, постановки на государственный кадастровый учет объектов муниципальной недвижимости, на оплату коммунальных услуг за объекты муниципальной собственности, на проведение оценки объектов недвижимости для вовлечения в сделки, оплату транспортного налога, нотариальные действия, за охрану имущества</t>
  </si>
  <si>
    <t>Ввиду дополнительного поступления из бюджета автономного округа:                              1) субсидии на реализацию программ формирования современной городской среды;                                                                  2) иных межбюджетных трансфертов на реализацию наказов избирателей депутатам Думы автономного округа;                                                                           3) субсидии на обеспечение комплексного развития сельских территорий;                                                                                   4) субсидии на благоустройство территорий муниципальных образований;                                               5) субсидии на реализацию инициативных проектов, отобранных по результатам конкурса.                                                    Кроме того, за счет средств местного бюджета увеличены бюджетные ассигнования в целях софинансирования консолидированной субсидии на поддержку государственных программ субъектов Российской Федерации и муниципальных программ формирования современной городской среды, а также на обеспечение комплексного развития сельских территорий. За счет иных межбюджетных трансфертов, передаваемых от городских и сельского поселений, входящих в состав Советского района, (далее поселения) на осуществление части полномочий по решению вопросов местного значения увеличены бюджетные ассигнования на организацию освещения территорий поселений</t>
  </si>
  <si>
    <t>Ввиду дополнительного поступления из бюджета автономного округа:                                             1) иных межбюджетных трансфертов на реализацию наказов избирателей депутатам Думы автономного округа;                                                          2) единой 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Кроме того, увеличены бюджетные ассигнования за счет безвозмездных поступлений из резервного фонда Правительства Тюменской области на реализацию наказов избирателей депутатам Тюменской областной Думы</t>
  </si>
  <si>
    <t>Ввиду дополнительного поступления из бюджета автономного округа:                          1) субсидии на обеспечение мероприятий по модернизации систем коммунальной инфраструктуры;                                 2) субсидии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                                                         3) иных межбюджетных трансфертов за счет средств резервного фонда Правительства автономного округа на финансовое обеспечение затрат на оплату задолженности за потребленные топливно-энергетические ресурсы перед гарантирующими поставщиками;                   4) иных межбюджетных трансфертов за счет средств резервного фонда Правительства автономного округа на финансовое обеспечение затрат на реализацию услуг теплоснабжения, водоснабжения и водоотведения на территории Советского района;                                       5) 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Кроме того, за счет средств местного бюджета увеличены бюджетные ассигнования на финансовое обеспечение затрат на оплату задолженности за потребленные топливно-энергетические ресурсы перед гарантирующими поставщиками, а также на обеспечение доли софинансирования к поступившим субсидиям из бюджета автономного округа</t>
  </si>
  <si>
    <t>Ввиду дополнительного поступления из бюджета автномного округа:                               1) иных межбюджетных трансфертов на реализацию наказов избирателей депутатам Думы автономного округа;                             2) субвенции на организацию и обеспечение отдыха и оздоровления детей, в том числе в этнической среде;                                  3) дотации для финансового обеспечения расходных обязательств муниципальных образований Ханты-Мансийского автономного округа - Югры по решению вопросов местного значения.                                           Кроме того, за счет средств местного бюджета  увеличены расходы на обеспечение деятельности (оказание услуг) муниципальных учреждений ввиду необеспеченности бюджетными ассигнованиями в первоначальном бюджете</t>
  </si>
  <si>
    <t>Ввиду дополнительного поступления из бюджета автономного округа:                                    1) иных межбюджетных трансфертов на реализацию наказов избирателей депутатам Думы автономного округа;                            2) субсидии на реализацию инициативных проектов, отобранных по результатам конкурса;                                              3) 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 (направлены на обеспечение достигнутого уровня соотношений оплаты труда отдельных категорий работников, попадающих под действие указов Президента Российской Федерации от 2012 года № 597, № 761).                                                                  Кроме того, увеличены бюджетные ассигнования за счет средств местного бюджета на финансовое обеспечение расходов муниципальных учреждений поселений, возникающих в связи с реализацией предусмотренных законодательством Российской Федерации полномочий органов местного самоуправления Советского района и органов местного самоуправления поселений, по обращениям депутатов Думы Советского района. По причине необеспеченности бюджетными ассигнованиями в первоначальном бюджете увеличены расходы на обеспечение деятельности (оказание услуг) муниципальных учреждений</t>
  </si>
  <si>
    <t xml:space="preserve">Наименование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</si>
</sst>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Red]\-#,##0.00;0.00"/>
    <numFmt numFmtId="166" formatCode="0000"/>
  </numFmts>
  <fonts count="10"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9"/>
      <name val="Times New Roman"/>
      <family val="1"/>
      <charset val="204"/>
    </font>
    <font>
      <sz val="10"/>
      <name val="Arial"/>
      <family val="2"/>
      <charset val="204"/>
    </font>
    <font>
      <sz val="10"/>
      <color rgb="FFFF0000"/>
      <name val="Times New Roman"/>
      <family val="1"/>
      <charset val="204"/>
    </font>
    <font>
      <sz val="10"/>
      <name val="Arial"/>
      <charset val="204"/>
    </font>
    <font>
      <sz val="10"/>
      <name val="Times New Roman"/>
      <charset val="204"/>
    </font>
    <font>
      <sz val="11"/>
      <name val="Times New Roman"/>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45">
    <xf numFmtId="0" fontId="0"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148">
    <xf numFmtId="0" fontId="0" fillId="0" borderId="0" xfId="0"/>
    <xf numFmtId="2" fontId="3" fillId="2" borderId="1" xfId="1" applyNumberFormat="1" applyFont="1" applyFill="1" applyBorder="1" applyAlignment="1">
      <alignment horizontal="center" vertical="center"/>
    </xf>
    <xf numFmtId="0" fontId="2" fillId="2" borderId="0" xfId="1" applyFont="1" applyFill="1"/>
    <xf numFmtId="0" fontId="3" fillId="2" borderId="0" xfId="1" applyNumberFormat="1" applyFont="1" applyFill="1" applyAlignment="1" applyProtection="1">
      <protection hidden="1"/>
    </xf>
    <xf numFmtId="0" fontId="2" fillId="2" borderId="0" xfId="1" applyFont="1" applyFill="1" applyAlignment="1">
      <alignment horizontal="left"/>
    </xf>
    <xf numFmtId="0" fontId="2" fillId="2" borderId="0" xfId="1" applyNumberFormat="1" applyFont="1" applyFill="1" applyAlignment="1" applyProtection="1">
      <alignment horizontal="right"/>
      <protection hidden="1"/>
    </xf>
    <xf numFmtId="0" fontId="2" fillId="2" borderId="1" xfId="1" applyNumberFormat="1" applyFont="1" applyFill="1" applyBorder="1" applyAlignment="1" applyProtection="1">
      <alignment horizontal="center" vertical="center"/>
      <protection hidden="1"/>
    </xf>
    <xf numFmtId="0" fontId="2" fillId="2" borderId="1" xfId="1" applyFont="1" applyFill="1" applyBorder="1" applyAlignment="1">
      <alignment horizontal="center" vertical="center"/>
    </xf>
    <xf numFmtId="166" fontId="3" fillId="2" borderId="1" xfId="1" applyNumberFormat="1" applyFont="1" applyFill="1" applyBorder="1" applyAlignment="1" applyProtection="1">
      <alignment horizontal="left" vertical="center" wrapText="1"/>
      <protection hidden="1"/>
    </xf>
    <xf numFmtId="0" fontId="3" fillId="2" borderId="1" xfId="1" applyNumberFormat="1" applyFont="1" applyFill="1" applyBorder="1" applyAlignment="1" applyProtection="1">
      <alignment horizontal="center" vertical="center"/>
      <protection hidden="1"/>
    </xf>
    <xf numFmtId="164" fontId="3" fillId="2" borderId="1" xfId="1" applyNumberFormat="1" applyFont="1" applyFill="1" applyBorder="1" applyAlignment="1" applyProtection="1">
      <alignment horizontal="center" vertical="center"/>
      <protection hidden="1"/>
    </xf>
    <xf numFmtId="166" fontId="2" fillId="2" borderId="1" xfId="1" applyNumberFormat="1" applyFont="1" applyFill="1" applyBorder="1" applyAlignment="1" applyProtection="1">
      <alignment horizontal="left" vertical="center" wrapText="1"/>
      <protection hidden="1"/>
    </xf>
    <xf numFmtId="164" fontId="2" fillId="2" borderId="1" xfId="1" applyNumberFormat="1" applyFont="1" applyFill="1" applyBorder="1" applyAlignment="1" applyProtection="1">
      <alignment horizontal="center" vertical="center"/>
      <protection hidden="1"/>
    </xf>
    <xf numFmtId="2" fontId="2" fillId="2" borderId="1" xfId="1" applyNumberFormat="1" applyFont="1" applyFill="1" applyBorder="1" applyAlignment="1">
      <alignment horizontal="center" vertical="center"/>
    </xf>
    <xf numFmtId="0" fontId="3" fillId="2" borderId="1" xfId="1" applyFont="1" applyFill="1" applyBorder="1" applyAlignment="1">
      <alignment horizontal="left" vertical="center"/>
    </xf>
    <xf numFmtId="0" fontId="3" fillId="2" borderId="1" xfId="1" applyFont="1" applyFill="1" applyBorder="1" applyAlignment="1">
      <alignment horizontal="center" vertical="center"/>
    </xf>
    <xf numFmtId="0" fontId="3" fillId="2" borderId="0" xfId="1" applyNumberFormat="1" applyFont="1" applyFill="1" applyAlignment="1" applyProtection="1">
      <alignment horizontal="center"/>
      <protection hidden="1"/>
    </xf>
    <xf numFmtId="0" fontId="2" fillId="2" borderId="0" xfId="1" applyFont="1" applyFill="1" applyAlignment="1">
      <alignment horizontal="center"/>
    </xf>
    <xf numFmtId="2" fontId="3" fillId="2" borderId="1" xfId="1" applyNumberFormat="1" applyFont="1" applyFill="1" applyBorder="1" applyAlignment="1">
      <alignment horizontal="left"/>
    </xf>
    <xf numFmtId="0" fontId="2" fillId="2" borderId="1" xfId="1" applyFont="1" applyFill="1" applyBorder="1" applyAlignment="1">
      <alignment horizontal="left"/>
    </xf>
    <xf numFmtId="0" fontId="2" fillId="2" borderId="1" xfId="1" applyFont="1" applyFill="1" applyBorder="1" applyAlignment="1">
      <alignment horizontal="left" vertical="center" wrapText="1"/>
    </xf>
    <xf numFmtId="0" fontId="2" fillId="3" borderId="0" xfId="1" applyFont="1" applyFill="1"/>
    <xf numFmtId="0" fontId="6" fillId="3" borderId="0" xfId="1" applyFont="1" applyFill="1"/>
    <xf numFmtId="0" fontId="2" fillId="2" borderId="0" xfId="1" applyFont="1" applyFill="1" applyAlignment="1">
      <alignment vertical="center"/>
    </xf>
    <xf numFmtId="0" fontId="4" fillId="2" borderId="1" xfId="1" applyNumberFormat="1" applyFont="1" applyFill="1" applyBorder="1" applyAlignment="1" applyProtection="1">
      <alignment horizontal="center" vertical="center" wrapText="1"/>
      <protection hidden="1"/>
    </xf>
    <xf numFmtId="0" fontId="4" fillId="2" borderId="1" xfId="1" applyFont="1" applyFill="1" applyBorder="1" applyAlignment="1">
      <alignment horizontal="center" vertical="center" wrapText="1"/>
    </xf>
    <xf numFmtId="4" fontId="3" fillId="2" borderId="1" xfId="1" applyNumberFormat="1" applyFont="1" applyFill="1" applyBorder="1" applyAlignment="1" applyProtection="1">
      <alignment horizontal="center" vertical="center"/>
      <protection hidden="1"/>
    </xf>
    <xf numFmtId="0" fontId="2" fillId="2" borderId="1" xfId="1" applyFont="1" applyFill="1" applyBorder="1" applyAlignment="1">
      <alignment vertical="center" wrapText="1"/>
    </xf>
    <xf numFmtId="165" fontId="2" fillId="2" borderId="1" xfId="1" applyNumberFormat="1" applyFont="1" applyFill="1" applyBorder="1" applyAlignment="1" applyProtection="1">
      <alignment horizontal="center" vertical="center"/>
      <protection hidden="1"/>
    </xf>
    <xf numFmtId="165" fontId="2" fillId="2" borderId="1" xfId="0" applyNumberFormat="1" applyFont="1" applyFill="1" applyBorder="1" applyAlignment="1" applyProtection="1">
      <alignment horizontal="center" vertical="center"/>
      <protection hidden="1"/>
    </xf>
    <xf numFmtId="165" fontId="2" fillId="2" borderId="1" xfId="72" applyNumberFormat="1" applyFont="1" applyFill="1" applyBorder="1" applyAlignment="1" applyProtection="1">
      <alignment horizontal="center" vertical="center"/>
      <protection hidden="1"/>
    </xf>
    <xf numFmtId="0" fontId="2" fillId="2" borderId="1" xfId="1" applyFont="1" applyFill="1" applyBorder="1" applyAlignment="1">
      <alignment horizontal="left" vertical="top" wrapText="1"/>
    </xf>
    <xf numFmtId="165" fontId="2" fillId="2" borderId="1" xfId="77" applyNumberFormat="1" applyFont="1" applyFill="1" applyBorder="1" applyAlignment="1" applyProtection="1">
      <alignment horizontal="center" vertical="center"/>
      <protection hidden="1"/>
    </xf>
    <xf numFmtId="49" fontId="2" fillId="2" borderId="1" xfId="1" applyNumberFormat="1" applyFont="1" applyFill="1" applyBorder="1" applyAlignment="1">
      <alignment horizontal="left" vertical="center" wrapText="1"/>
    </xf>
    <xf numFmtId="0" fontId="2" fillId="2" borderId="1" xfId="1" applyNumberFormat="1" applyFont="1" applyFill="1" applyBorder="1" applyAlignment="1">
      <alignment horizontal="left" vertical="top" wrapText="1"/>
    </xf>
    <xf numFmtId="165" fontId="2" fillId="2" borderId="1" xfId="83" applyNumberFormat="1" applyFont="1" applyFill="1" applyBorder="1" applyAlignment="1" applyProtection="1">
      <alignment horizontal="center" vertical="center"/>
      <protection hidden="1"/>
    </xf>
    <xf numFmtId="165" fontId="2" fillId="2" borderId="1" xfId="85" applyNumberFormat="1" applyFont="1" applyFill="1" applyBorder="1" applyAlignment="1" applyProtection="1">
      <alignment horizontal="center" vertical="center"/>
      <protection hidden="1"/>
    </xf>
    <xf numFmtId="165" fontId="2" fillId="2" borderId="1" xfId="86" applyNumberFormat="1" applyFont="1" applyFill="1" applyBorder="1" applyAlignment="1" applyProtection="1">
      <alignment horizontal="center" vertical="center"/>
      <protection hidden="1"/>
    </xf>
    <xf numFmtId="165" fontId="2" fillId="2" borderId="1" xfId="91" applyNumberFormat="1" applyFont="1" applyFill="1" applyBorder="1" applyAlignment="1" applyProtection="1">
      <alignment horizontal="center" vertical="center"/>
      <protection hidden="1"/>
    </xf>
    <xf numFmtId="165" fontId="2" fillId="2" borderId="1" xfId="92" applyNumberFormat="1" applyFont="1" applyFill="1" applyBorder="1" applyAlignment="1" applyProtection="1">
      <alignment horizontal="center" vertical="center"/>
      <protection hidden="1"/>
    </xf>
    <xf numFmtId="165" fontId="2" fillId="2" borderId="1" xfId="93" applyNumberFormat="1" applyFont="1" applyFill="1" applyBorder="1" applyAlignment="1" applyProtection="1">
      <alignment horizontal="center" vertical="center"/>
      <protection hidden="1"/>
    </xf>
    <xf numFmtId="0" fontId="2" fillId="2" borderId="1" xfId="1" applyFont="1" applyFill="1" applyBorder="1" applyAlignment="1" applyProtection="1">
      <alignment vertical="center" wrapText="1"/>
      <protection hidden="1"/>
    </xf>
    <xf numFmtId="165" fontId="2" fillId="2" borderId="1" xfId="96" applyNumberFormat="1" applyFont="1" applyFill="1" applyBorder="1" applyAlignment="1" applyProtection="1">
      <alignment horizontal="center" vertical="center"/>
      <protection hidden="1"/>
    </xf>
    <xf numFmtId="165" fontId="2" fillId="2" borderId="1" xfId="35" applyNumberFormat="1" applyFont="1" applyFill="1" applyBorder="1" applyAlignment="1" applyProtection="1">
      <alignment horizontal="center" vertical="center"/>
      <protection hidden="1"/>
    </xf>
    <xf numFmtId="165" fontId="2" fillId="2" borderId="1" xfId="100" applyNumberFormat="1" applyFont="1" applyFill="1" applyBorder="1" applyAlignment="1" applyProtection="1">
      <alignment horizontal="center" vertical="center"/>
      <protection hidden="1"/>
    </xf>
    <xf numFmtId="165" fontId="2" fillId="2" borderId="1" xfId="102" applyNumberFormat="1" applyFont="1" applyFill="1" applyBorder="1" applyAlignment="1" applyProtection="1">
      <alignment horizontal="center" vertical="center"/>
      <protection hidden="1"/>
    </xf>
    <xf numFmtId="165" fontId="2" fillId="2" borderId="1" xfId="103" applyNumberFormat="1" applyFont="1" applyFill="1" applyBorder="1" applyAlignment="1" applyProtection="1">
      <alignment horizontal="center" vertical="center"/>
      <protection hidden="1"/>
    </xf>
    <xf numFmtId="4" fontId="3" fillId="2" borderId="1" xfId="1" applyNumberFormat="1" applyFont="1" applyFill="1" applyBorder="1" applyAlignment="1">
      <alignment horizontal="center" vertical="center"/>
    </xf>
    <xf numFmtId="2" fontId="3" fillId="2" borderId="1" xfId="1" applyNumberFormat="1" applyFont="1" applyFill="1" applyBorder="1" applyAlignment="1">
      <alignment horizontal="left" vertical="center"/>
    </xf>
    <xf numFmtId="0" fontId="3" fillId="2" borderId="1" xfId="1" applyFont="1" applyFill="1" applyBorder="1" applyAlignment="1">
      <alignment horizontal="left" vertical="center" wrapText="1"/>
    </xf>
    <xf numFmtId="165" fontId="8" fillId="2" borderId="1" xfId="56" applyNumberFormat="1" applyFont="1" applyFill="1" applyBorder="1" applyAlignment="1" applyProtection="1">
      <alignment horizontal="center" vertical="center"/>
      <protection hidden="1"/>
    </xf>
    <xf numFmtId="165" fontId="8" fillId="2" borderId="1" xfId="64" applyNumberFormat="1" applyFont="1" applyFill="1" applyBorder="1" applyAlignment="1" applyProtection="1">
      <alignment horizontal="center" vertical="center"/>
      <protection hidden="1"/>
    </xf>
    <xf numFmtId="165" fontId="9" fillId="2" borderId="1" xfId="106" applyNumberFormat="1" applyFont="1" applyFill="1" applyBorder="1" applyAlignment="1" applyProtection="1">
      <alignment horizontal="center" vertical="center"/>
      <protection hidden="1"/>
    </xf>
    <xf numFmtId="165" fontId="2" fillId="2" borderId="1" xfId="57" applyNumberFormat="1" applyFont="1" applyFill="1" applyBorder="1" applyAlignment="1" applyProtection="1">
      <alignment horizontal="center" vertical="center"/>
      <protection hidden="1"/>
    </xf>
    <xf numFmtId="165" fontId="2" fillId="2" borderId="1" xfId="65" applyNumberFormat="1" applyFont="1" applyFill="1" applyBorder="1" applyAlignment="1" applyProtection="1">
      <alignment horizontal="center" vertical="center"/>
      <protection hidden="1"/>
    </xf>
    <xf numFmtId="165" fontId="2" fillId="2" borderId="1" xfId="107" applyNumberFormat="1" applyFont="1" applyFill="1" applyBorder="1" applyAlignment="1" applyProtection="1">
      <alignment horizontal="center" vertical="center"/>
      <protection hidden="1"/>
    </xf>
    <xf numFmtId="165" fontId="2" fillId="2" borderId="1" xfId="58" applyNumberFormat="1" applyFont="1" applyFill="1" applyBorder="1" applyAlignment="1" applyProtection="1">
      <alignment horizontal="center" vertical="center"/>
      <protection hidden="1"/>
    </xf>
    <xf numFmtId="165" fontId="2" fillId="2" borderId="1" xfId="66" applyNumberFormat="1" applyFont="1" applyFill="1" applyBorder="1" applyAlignment="1" applyProtection="1">
      <alignment horizontal="center" vertical="center"/>
      <protection hidden="1"/>
    </xf>
    <xf numFmtId="165" fontId="2" fillId="2" borderId="1" xfId="108" applyNumberFormat="1" applyFont="1" applyFill="1" applyBorder="1" applyAlignment="1" applyProtection="1">
      <alignment horizontal="center" vertical="center"/>
      <protection hidden="1"/>
    </xf>
    <xf numFmtId="165" fontId="2" fillId="2" borderId="1" xfId="59" applyNumberFormat="1" applyFont="1" applyFill="1" applyBorder="1" applyAlignment="1" applyProtection="1">
      <alignment horizontal="center" vertical="center"/>
      <protection hidden="1"/>
    </xf>
    <xf numFmtId="165" fontId="2" fillId="2" borderId="1" xfId="67" applyNumberFormat="1" applyFont="1" applyFill="1" applyBorder="1" applyAlignment="1" applyProtection="1">
      <alignment horizontal="center" vertical="center"/>
      <protection hidden="1"/>
    </xf>
    <xf numFmtId="165" fontId="2" fillId="2" borderId="1" xfId="109" applyNumberFormat="1" applyFont="1" applyFill="1" applyBorder="1" applyAlignment="1" applyProtection="1">
      <alignment horizontal="center" vertical="center"/>
      <protection hidden="1"/>
    </xf>
    <xf numFmtId="165" fontId="2" fillId="2" borderId="1" xfId="60" applyNumberFormat="1" applyFont="1" applyFill="1" applyBorder="1" applyAlignment="1" applyProtection="1">
      <alignment horizontal="center" vertical="center"/>
      <protection hidden="1"/>
    </xf>
    <xf numFmtId="165" fontId="2" fillId="2" borderId="1" xfId="68" applyNumberFormat="1" applyFont="1" applyFill="1" applyBorder="1" applyAlignment="1" applyProtection="1">
      <alignment horizontal="center" vertical="center"/>
      <protection hidden="1"/>
    </xf>
    <xf numFmtId="165" fontId="2" fillId="2" borderId="1" xfId="110" applyNumberFormat="1" applyFont="1" applyFill="1" applyBorder="1" applyAlignment="1" applyProtection="1">
      <alignment horizontal="center" vertical="center"/>
      <protection hidden="1"/>
    </xf>
    <xf numFmtId="166" fontId="8" fillId="0" borderId="1" xfId="61" applyNumberFormat="1" applyFont="1" applyFill="1" applyBorder="1" applyAlignment="1" applyProtection="1">
      <alignment horizontal="left" vertical="center" wrapText="1"/>
      <protection hidden="1"/>
    </xf>
    <xf numFmtId="165" fontId="2" fillId="2" borderId="1" xfId="62" applyNumberFormat="1" applyFont="1" applyFill="1" applyBorder="1" applyAlignment="1" applyProtection="1">
      <alignment horizontal="center" vertical="center"/>
      <protection hidden="1"/>
    </xf>
    <xf numFmtId="165" fontId="2" fillId="2" borderId="1" xfId="69" applyNumberFormat="1" applyFont="1" applyFill="1" applyBorder="1" applyAlignment="1" applyProtection="1">
      <alignment horizontal="center" vertical="center"/>
      <protection hidden="1"/>
    </xf>
    <xf numFmtId="165" fontId="2" fillId="2" borderId="1" xfId="111" applyNumberFormat="1" applyFont="1" applyFill="1" applyBorder="1" applyAlignment="1" applyProtection="1">
      <alignment horizontal="center" vertical="center"/>
      <protection hidden="1"/>
    </xf>
    <xf numFmtId="165" fontId="2" fillId="2" borderId="1" xfId="63" applyNumberFormat="1" applyFont="1" applyFill="1" applyBorder="1" applyAlignment="1" applyProtection="1">
      <alignment horizontal="center" vertical="center"/>
      <protection hidden="1"/>
    </xf>
    <xf numFmtId="165" fontId="2" fillId="2" borderId="1" xfId="70" applyNumberFormat="1" applyFont="1" applyFill="1" applyBorder="1" applyAlignment="1" applyProtection="1">
      <alignment horizontal="center" vertical="center"/>
      <protection hidden="1"/>
    </xf>
    <xf numFmtId="165" fontId="2" fillId="2" borderId="1" xfId="113" applyNumberFormat="1" applyFont="1" applyFill="1" applyBorder="1" applyAlignment="1" applyProtection="1">
      <alignment horizontal="center" vertical="center"/>
      <protection hidden="1"/>
    </xf>
    <xf numFmtId="165" fontId="2" fillId="2" borderId="1" xfId="73" applyNumberFormat="1" applyFont="1" applyFill="1" applyBorder="1" applyAlignment="1" applyProtection="1">
      <alignment horizontal="center" vertical="center"/>
      <protection hidden="1"/>
    </xf>
    <xf numFmtId="165" fontId="2" fillId="2" borderId="1" xfId="114" applyNumberFormat="1" applyFont="1" applyFill="1" applyBorder="1" applyAlignment="1" applyProtection="1">
      <alignment horizontal="center" vertical="center"/>
      <protection hidden="1"/>
    </xf>
    <xf numFmtId="166" fontId="8" fillId="0" borderId="1" xfId="74" applyNumberFormat="1" applyFont="1" applyFill="1" applyBorder="1" applyAlignment="1" applyProtection="1">
      <alignment horizontal="left" vertical="center" wrapText="1"/>
      <protection hidden="1"/>
    </xf>
    <xf numFmtId="165" fontId="2" fillId="2" borderId="1" xfId="75" applyNumberFormat="1" applyFont="1" applyFill="1" applyBorder="1" applyAlignment="1" applyProtection="1">
      <alignment horizontal="center" vertical="center"/>
      <protection hidden="1"/>
    </xf>
    <xf numFmtId="165" fontId="2" fillId="2" borderId="1" xfId="115" applyNumberFormat="1" applyFont="1" applyFill="1" applyBorder="1" applyAlignment="1" applyProtection="1">
      <alignment horizontal="center" vertical="center"/>
      <protection hidden="1"/>
    </xf>
    <xf numFmtId="165" fontId="2" fillId="2" borderId="1" xfId="76" applyNumberFormat="1" applyFont="1" applyFill="1" applyBorder="1" applyAlignment="1" applyProtection="1">
      <alignment horizontal="center" vertical="center"/>
      <protection hidden="1"/>
    </xf>
    <xf numFmtId="165" fontId="2" fillId="2" borderId="1" xfId="116" applyNumberFormat="1" applyFont="1" applyFill="1" applyBorder="1" applyAlignment="1" applyProtection="1">
      <alignment horizontal="center" vertical="center"/>
      <protection hidden="1"/>
    </xf>
    <xf numFmtId="165" fontId="2" fillId="2" borderId="1" xfId="117" applyNumberFormat="1" applyFont="1" applyFill="1" applyBorder="1" applyAlignment="1" applyProtection="1">
      <alignment horizontal="center" vertical="center"/>
      <protection hidden="1"/>
    </xf>
    <xf numFmtId="165" fontId="2" fillId="2" borderId="1" xfId="78" applyNumberFormat="1" applyFont="1" applyFill="1" applyBorder="1" applyAlignment="1" applyProtection="1">
      <alignment horizontal="center" vertical="center"/>
      <protection hidden="1"/>
    </xf>
    <xf numFmtId="165" fontId="2" fillId="2" borderId="1" xfId="118" applyNumberFormat="1" applyFont="1" applyFill="1" applyBorder="1" applyAlignment="1" applyProtection="1">
      <alignment horizontal="center" vertical="center"/>
      <protection hidden="1"/>
    </xf>
    <xf numFmtId="165" fontId="2" fillId="2" borderId="1" xfId="79" applyNumberFormat="1" applyFont="1" applyFill="1" applyBorder="1" applyAlignment="1" applyProtection="1">
      <alignment horizontal="center" vertical="center"/>
      <protection hidden="1"/>
    </xf>
    <xf numFmtId="165" fontId="2" fillId="2" borderId="1" xfId="119" applyNumberFormat="1" applyFont="1" applyFill="1" applyBorder="1" applyAlignment="1" applyProtection="1">
      <alignment horizontal="center" vertical="center"/>
      <protection hidden="1"/>
    </xf>
    <xf numFmtId="165" fontId="2" fillId="2" borderId="1" xfId="80" applyNumberFormat="1" applyFont="1" applyFill="1" applyBorder="1" applyAlignment="1" applyProtection="1">
      <alignment horizontal="center" vertical="center"/>
      <protection hidden="1"/>
    </xf>
    <xf numFmtId="165" fontId="2" fillId="2" borderId="1" xfId="120" applyNumberFormat="1" applyFont="1" applyFill="1" applyBorder="1" applyAlignment="1" applyProtection="1">
      <alignment horizontal="center" vertical="center"/>
      <protection hidden="1"/>
    </xf>
    <xf numFmtId="165" fontId="2" fillId="2" borderId="1" xfId="81" applyNumberFormat="1" applyFont="1" applyFill="1" applyBorder="1" applyAlignment="1" applyProtection="1">
      <alignment horizontal="center" vertical="center"/>
      <protection hidden="1"/>
    </xf>
    <xf numFmtId="165" fontId="2" fillId="2" borderId="1" xfId="121" applyNumberFormat="1" applyFont="1" applyFill="1" applyBorder="1" applyAlignment="1" applyProtection="1">
      <alignment horizontal="center" vertical="center"/>
      <protection hidden="1"/>
    </xf>
    <xf numFmtId="165" fontId="2" fillId="2" borderId="1" xfId="82" applyNumberFormat="1" applyFont="1" applyFill="1" applyBorder="1" applyAlignment="1" applyProtection="1">
      <alignment horizontal="center" vertical="center"/>
      <protection hidden="1"/>
    </xf>
    <xf numFmtId="165" fontId="2" fillId="2" borderId="1" xfId="122" applyNumberFormat="1" applyFont="1" applyFill="1" applyBorder="1" applyAlignment="1" applyProtection="1">
      <alignment horizontal="center" vertical="center"/>
      <protection hidden="1"/>
    </xf>
    <xf numFmtId="165" fontId="2" fillId="2" borderId="1" xfId="123" applyNumberFormat="1" applyFont="1" applyFill="1" applyBorder="1" applyAlignment="1" applyProtection="1">
      <alignment horizontal="center" vertical="center"/>
      <protection hidden="1"/>
    </xf>
    <xf numFmtId="165" fontId="2" fillId="2" borderId="1" xfId="125" applyNumberFormat="1" applyFont="1" applyFill="1" applyBorder="1" applyAlignment="1" applyProtection="1">
      <alignment horizontal="center" vertical="center"/>
      <protection hidden="1"/>
    </xf>
    <xf numFmtId="165" fontId="2" fillId="2" borderId="1" xfId="126" applyNumberFormat="1" applyFont="1" applyFill="1" applyBorder="1" applyAlignment="1" applyProtection="1">
      <alignment horizontal="center" vertical="center"/>
      <protection hidden="1"/>
    </xf>
    <xf numFmtId="165" fontId="2" fillId="2" borderId="1" xfId="87" applyNumberFormat="1" applyFont="1" applyFill="1" applyBorder="1" applyAlignment="1" applyProtection="1">
      <alignment horizontal="center" vertical="center"/>
      <protection hidden="1"/>
    </xf>
    <xf numFmtId="165" fontId="2" fillId="2" borderId="1" xfId="127" applyNumberFormat="1" applyFont="1" applyFill="1" applyBorder="1" applyAlignment="1" applyProtection="1">
      <alignment horizontal="center" vertical="center"/>
      <protection hidden="1"/>
    </xf>
    <xf numFmtId="165" fontId="2" fillId="2" borderId="1" xfId="88" applyNumberFormat="1" applyFont="1" applyFill="1" applyBorder="1" applyAlignment="1" applyProtection="1">
      <alignment horizontal="center" vertical="center"/>
      <protection hidden="1"/>
    </xf>
    <xf numFmtId="165" fontId="2" fillId="2" borderId="1" xfId="128" applyNumberFormat="1" applyFont="1" applyFill="1" applyBorder="1" applyAlignment="1" applyProtection="1">
      <alignment horizontal="center" vertical="center"/>
      <protection hidden="1"/>
    </xf>
    <xf numFmtId="165" fontId="2" fillId="2" borderId="1" xfId="89" applyNumberFormat="1" applyFont="1" applyFill="1" applyBorder="1" applyAlignment="1" applyProtection="1">
      <alignment horizontal="center" vertical="center"/>
      <protection hidden="1"/>
    </xf>
    <xf numFmtId="165" fontId="2" fillId="2" borderId="1" xfId="129" applyNumberFormat="1" applyFont="1" applyFill="1" applyBorder="1" applyAlignment="1" applyProtection="1">
      <alignment horizontal="center" vertical="center"/>
      <protection hidden="1"/>
    </xf>
    <xf numFmtId="165" fontId="2" fillId="2" borderId="1" xfId="90" applyNumberFormat="1" applyFont="1" applyFill="1" applyBorder="1" applyAlignment="1" applyProtection="1">
      <alignment horizontal="center" vertical="center"/>
      <protection hidden="1"/>
    </xf>
    <xf numFmtId="165" fontId="2" fillId="2" borderId="1" xfId="130" applyNumberFormat="1" applyFont="1" applyFill="1" applyBorder="1" applyAlignment="1" applyProtection="1">
      <alignment horizontal="center" vertical="center"/>
      <protection hidden="1"/>
    </xf>
    <xf numFmtId="165" fontId="2" fillId="2" borderId="1" xfId="131" applyNumberFormat="1" applyFont="1" applyFill="1" applyBorder="1" applyAlignment="1" applyProtection="1">
      <alignment horizontal="center" vertical="center"/>
      <protection hidden="1"/>
    </xf>
    <xf numFmtId="0" fontId="2" fillId="2" borderId="1" xfId="1" applyFont="1" applyFill="1" applyBorder="1" applyAlignment="1">
      <alignment horizontal="center" vertical="center" wrapText="1"/>
    </xf>
    <xf numFmtId="165" fontId="2" fillId="2" borderId="1" xfId="132" applyNumberFormat="1" applyFont="1" applyFill="1" applyBorder="1" applyAlignment="1" applyProtection="1">
      <alignment horizontal="center" vertical="center"/>
      <protection hidden="1"/>
    </xf>
    <xf numFmtId="165" fontId="2" fillId="2" borderId="1" xfId="133" applyNumberFormat="1" applyFont="1" applyFill="1" applyBorder="1" applyAlignment="1" applyProtection="1">
      <alignment horizontal="center" vertical="center"/>
      <protection hidden="1"/>
    </xf>
    <xf numFmtId="165" fontId="2" fillId="2" borderId="1" xfId="94" applyNumberFormat="1" applyFont="1" applyFill="1" applyBorder="1" applyAlignment="1" applyProtection="1">
      <alignment horizontal="center" vertical="center"/>
      <protection hidden="1"/>
    </xf>
    <xf numFmtId="165" fontId="2" fillId="2" borderId="1" xfId="134" applyNumberFormat="1" applyFont="1" applyFill="1" applyBorder="1" applyAlignment="1" applyProtection="1">
      <alignment horizontal="center" vertical="center"/>
      <protection hidden="1"/>
    </xf>
    <xf numFmtId="165" fontId="2" fillId="2" borderId="1" xfId="95" applyNumberFormat="1" applyFont="1" applyFill="1" applyBorder="1" applyAlignment="1" applyProtection="1">
      <alignment horizontal="center" vertical="center"/>
      <protection hidden="1"/>
    </xf>
    <xf numFmtId="165" fontId="2" fillId="2" borderId="1" xfId="135" applyNumberFormat="1" applyFont="1" applyFill="1" applyBorder="1" applyAlignment="1" applyProtection="1">
      <alignment horizontal="center" vertical="center"/>
      <protection hidden="1"/>
    </xf>
    <xf numFmtId="165" fontId="2" fillId="2" borderId="1" xfId="136" applyNumberFormat="1" applyFont="1" applyFill="1" applyBorder="1" applyAlignment="1" applyProtection="1">
      <alignment horizontal="center" vertical="center"/>
      <protection hidden="1"/>
    </xf>
    <xf numFmtId="165" fontId="2" fillId="2" borderId="1" xfId="97" applyNumberFormat="1" applyFont="1" applyFill="1" applyBorder="1" applyAlignment="1" applyProtection="1">
      <alignment horizontal="center" vertical="center"/>
      <protection hidden="1"/>
    </xf>
    <xf numFmtId="165" fontId="2" fillId="2" borderId="1" xfId="137" applyNumberFormat="1" applyFont="1" applyFill="1" applyBorder="1" applyAlignment="1" applyProtection="1">
      <alignment horizontal="center" vertical="center"/>
      <protection hidden="1"/>
    </xf>
    <xf numFmtId="165" fontId="2" fillId="2" borderId="1" xfId="98" applyNumberFormat="1" applyFont="1" applyFill="1" applyBorder="1" applyAlignment="1" applyProtection="1">
      <alignment horizontal="center" vertical="center"/>
      <protection hidden="1"/>
    </xf>
    <xf numFmtId="165" fontId="2" fillId="2" borderId="1" xfId="138" applyNumberFormat="1" applyFont="1" applyFill="1" applyBorder="1" applyAlignment="1" applyProtection="1">
      <alignment horizontal="center" vertical="center"/>
      <protection hidden="1"/>
    </xf>
    <xf numFmtId="165" fontId="2" fillId="2" borderId="1" xfId="99" applyNumberFormat="1" applyFont="1" applyFill="1" applyBorder="1" applyAlignment="1" applyProtection="1">
      <alignment horizontal="center" vertical="center"/>
      <protection hidden="1"/>
    </xf>
    <xf numFmtId="165" fontId="2" fillId="2" borderId="1" xfId="139" applyNumberFormat="1" applyFont="1" applyFill="1" applyBorder="1" applyAlignment="1" applyProtection="1">
      <alignment horizontal="center" vertical="center"/>
      <protection hidden="1"/>
    </xf>
    <xf numFmtId="165" fontId="2" fillId="2" borderId="1" xfId="140" applyNumberFormat="1" applyFont="1" applyFill="1" applyBorder="1" applyAlignment="1" applyProtection="1">
      <alignment horizontal="center" vertical="center"/>
      <protection hidden="1"/>
    </xf>
    <xf numFmtId="165" fontId="2" fillId="2" borderId="1" xfId="101" applyNumberFormat="1" applyFont="1" applyFill="1" applyBorder="1" applyAlignment="1" applyProtection="1">
      <alignment horizontal="center" vertical="center"/>
      <protection hidden="1"/>
    </xf>
    <xf numFmtId="165" fontId="2" fillId="2" borderId="1" xfId="141" applyNumberFormat="1" applyFont="1" applyFill="1" applyBorder="1" applyAlignment="1" applyProtection="1">
      <alignment horizontal="center" vertical="center"/>
      <protection hidden="1"/>
    </xf>
    <xf numFmtId="165" fontId="2" fillId="2" borderId="1" xfId="142" applyNumberFormat="1" applyFont="1" applyFill="1" applyBorder="1" applyAlignment="1" applyProtection="1">
      <alignment horizontal="center" vertical="center"/>
      <protection hidden="1"/>
    </xf>
    <xf numFmtId="165" fontId="2" fillId="2" borderId="1" xfId="143" applyNumberFormat="1" applyFont="1" applyFill="1" applyBorder="1" applyAlignment="1" applyProtection="1">
      <alignment horizontal="center" vertical="center"/>
      <protection hidden="1"/>
    </xf>
    <xf numFmtId="165" fontId="2" fillId="2" borderId="1" xfId="104" applyNumberFormat="1" applyFont="1" applyFill="1" applyBorder="1" applyAlignment="1" applyProtection="1">
      <alignment horizontal="center" vertical="center"/>
      <protection hidden="1"/>
    </xf>
    <xf numFmtId="165" fontId="2" fillId="2" borderId="1" xfId="144" applyNumberFormat="1" applyFont="1" applyFill="1" applyBorder="1" applyAlignment="1" applyProtection="1">
      <alignment horizontal="center" vertical="center"/>
      <protection hidden="1"/>
    </xf>
    <xf numFmtId="4" fontId="2" fillId="2" borderId="1" xfId="1" applyNumberFormat="1" applyFont="1" applyFill="1" applyBorder="1" applyAlignment="1" applyProtection="1">
      <alignment horizontal="center" vertical="center"/>
      <protection hidden="1"/>
    </xf>
    <xf numFmtId="165" fontId="2" fillId="2" borderId="1" xfId="41" applyNumberFormat="1" applyFont="1" applyFill="1" applyBorder="1" applyAlignment="1" applyProtection="1">
      <alignment horizontal="center" vertical="center"/>
      <protection hidden="1"/>
    </xf>
    <xf numFmtId="0" fontId="2" fillId="2" borderId="1" xfId="1" applyFont="1" applyFill="1" applyBorder="1" applyAlignment="1">
      <alignment horizontal="left" vertical="center" wrapText="1"/>
    </xf>
    <xf numFmtId="165" fontId="2" fillId="2" borderId="1" xfId="1" applyNumberFormat="1" applyFont="1" applyFill="1" applyBorder="1" applyAlignment="1" applyProtection="1">
      <alignment horizontal="center" vertical="center"/>
      <protection hidden="1"/>
    </xf>
    <xf numFmtId="2" fontId="2" fillId="2" borderId="1" xfId="1" applyNumberFormat="1" applyFont="1" applyFill="1" applyBorder="1" applyAlignment="1">
      <alignment horizontal="center" vertical="center"/>
    </xf>
    <xf numFmtId="0" fontId="2" fillId="2" borderId="2" xfId="1" applyFont="1" applyFill="1" applyBorder="1" applyAlignment="1">
      <alignment horizontal="left" vertical="center" wrapText="1"/>
    </xf>
    <xf numFmtId="0" fontId="2" fillId="2" borderId="3" xfId="1" applyFont="1" applyFill="1" applyBorder="1" applyAlignment="1">
      <alignment horizontal="left" vertical="center" wrapText="1"/>
    </xf>
    <xf numFmtId="166" fontId="2" fillId="2" borderId="1" xfId="1" applyNumberFormat="1" applyFont="1" applyFill="1" applyBorder="1" applyAlignment="1" applyProtection="1">
      <alignment horizontal="left" vertical="center" wrapText="1"/>
      <protection hidden="1"/>
    </xf>
    <xf numFmtId="0" fontId="2" fillId="2" borderId="1" xfId="1" applyNumberFormat="1" applyFont="1" applyFill="1" applyBorder="1" applyAlignment="1" applyProtection="1">
      <alignment horizontal="center" vertical="center"/>
      <protection hidden="1"/>
    </xf>
    <xf numFmtId="164" fontId="2" fillId="2" borderId="1" xfId="1" applyNumberFormat="1" applyFont="1" applyFill="1" applyBorder="1" applyAlignment="1" applyProtection="1">
      <alignment horizontal="center" vertical="center"/>
      <protection hidden="1"/>
    </xf>
    <xf numFmtId="4" fontId="2" fillId="2" borderId="1" xfId="1" applyNumberFormat="1" applyFont="1" applyFill="1" applyBorder="1" applyAlignment="1" applyProtection="1">
      <alignment horizontal="center" vertical="center"/>
      <protection hidden="1"/>
    </xf>
    <xf numFmtId="0" fontId="2" fillId="2" borderId="1" xfId="1" applyFont="1" applyFill="1" applyBorder="1" applyAlignment="1">
      <alignment horizontal="left" vertical="top" wrapText="1"/>
    </xf>
    <xf numFmtId="165" fontId="2" fillId="2" borderId="1" xfId="0" applyNumberFormat="1" applyFont="1" applyFill="1" applyBorder="1" applyAlignment="1" applyProtection="1">
      <alignment horizontal="center" vertical="center"/>
      <protection hidden="1"/>
    </xf>
    <xf numFmtId="165" fontId="2" fillId="2" borderId="1" xfId="71" applyNumberFormat="1" applyFont="1" applyFill="1" applyBorder="1" applyAlignment="1" applyProtection="1">
      <alignment horizontal="center" vertical="center"/>
      <protection hidden="1"/>
    </xf>
    <xf numFmtId="165" fontId="2" fillId="2" borderId="1" xfId="112" applyNumberFormat="1" applyFont="1" applyFill="1" applyBorder="1" applyAlignment="1" applyProtection="1">
      <alignment horizontal="center" vertical="center"/>
      <protection hidden="1"/>
    </xf>
    <xf numFmtId="0" fontId="2" fillId="2" borderId="1" xfId="1" applyFont="1" applyFill="1" applyBorder="1" applyAlignment="1">
      <alignment horizontal="center" vertical="center" wrapText="1"/>
    </xf>
    <xf numFmtId="165" fontId="2" fillId="2" borderId="1" xfId="29" applyNumberFormat="1" applyFont="1" applyFill="1" applyBorder="1" applyAlignment="1" applyProtection="1">
      <alignment horizontal="center" vertical="center"/>
      <protection hidden="1"/>
    </xf>
    <xf numFmtId="165" fontId="2" fillId="2" borderId="1" xfId="21" applyNumberFormat="1" applyFont="1" applyFill="1" applyBorder="1" applyAlignment="1" applyProtection="1">
      <alignment horizontal="center" vertical="center"/>
      <protection hidden="1"/>
    </xf>
    <xf numFmtId="165" fontId="2" fillId="2" borderId="1" xfId="19" applyNumberFormat="1" applyFont="1" applyFill="1" applyBorder="1" applyAlignment="1" applyProtection="1">
      <alignment horizontal="center" vertical="center"/>
      <protection hidden="1"/>
    </xf>
    <xf numFmtId="0" fontId="3" fillId="2" borderId="0" xfId="1" applyNumberFormat="1" applyFont="1" applyFill="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protection hidden="1"/>
    </xf>
    <xf numFmtId="0" fontId="4" fillId="2" borderId="1" xfId="1" applyFont="1" applyFill="1" applyBorder="1" applyAlignment="1">
      <alignment horizontal="center" vertical="center" wrapText="1"/>
    </xf>
    <xf numFmtId="165" fontId="2" fillId="2" borderId="1" xfId="84" applyNumberFormat="1" applyFont="1" applyFill="1" applyBorder="1" applyAlignment="1" applyProtection="1">
      <alignment horizontal="center" vertical="center"/>
      <protection hidden="1"/>
    </xf>
    <xf numFmtId="165" fontId="2" fillId="2" borderId="1" xfId="124" applyNumberFormat="1" applyFont="1" applyFill="1" applyBorder="1" applyAlignment="1" applyProtection="1">
      <alignment horizontal="center" vertical="center"/>
      <protection hidden="1"/>
    </xf>
  </cellXfs>
  <cellStyles count="145">
    <cellStyle name="Обычный" xfId="0" builtinId="0"/>
    <cellStyle name="Обычный 10" xfId="49"/>
    <cellStyle name="Обычный 100" xfId="138"/>
    <cellStyle name="Обычный 101" xfId="139"/>
    <cellStyle name="Обычный 102" xfId="140"/>
    <cellStyle name="Обычный 103" xfId="141"/>
    <cellStyle name="Обычный 104" xfId="142"/>
    <cellStyle name="Обычный 105" xfId="143"/>
    <cellStyle name="Обычный 106" xfId="144"/>
    <cellStyle name="Обычный 11" xfId="50"/>
    <cellStyle name="Обычный 12" xfId="56"/>
    <cellStyle name="Обычный 13" xfId="51"/>
    <cellStyle name="Обычный 14" xfId="52"/>
    <cellStyle name="Обычный 15" xfId="53"/>
    <cellStyle name="Обычный 16" xfId="54"/>
    <cellStyle name="Обычный 17" xfId="55"/>
    <cellStyle name="Обычный 18" xfId="57"/>
    <cellStyle name="Обычный 19" xfId="58"/>
    <cellStyle name="Обычный 2" xfId="1"/>
    <cellStyle name="Обычный 2 10" xfId="10"/>
    <cellStyle name="Обычный 2 11" xfId="11"/>
    <cellStyle name="Обычный 2 12" xfId="12"/>
    <cellStyle name="Обычный 2 13" xfId="13"/>
    <cellStyle name="Обычный 2 14" xfId="14"/>
    <cellStyle name="Обычный 2 15" xfId="15"/>
    <cellStyle name="Обычный 2 16" xfId="16"/>
    <cellStyle name="Обычный 2 17" xfId="17"/>
    <cellStyle name="Обычный 2 18" xfId="18"/>
    <cellStyle name="Обычный 2 19" xfId="19"/>
    <cellStyle name="Обычный 2 2" xfId="2"/>
    <cellStyle name="Обычный 2 20" xfId="20"/>
    <cellStyle name="Обычный 2 21" xfId="21"/>
    <cellStyle name="Обычный 2 22" xfId="22"/>
    <cellStyle name="Обычный 2 23" xfId="23"/>
    <cellStyle name="Обычный 2 24" xfId="24"/>
    <cellStyle name="Обычный 2 25" xfId="25"/>
    <cellStyle name="Обычный 2 26" xfId="26"/>
    <cellStyle name="Обычный 2 27" xfId="27"/>
    <cellStyle name="Обычный 2 28" xfId="28"/>
    <cellStyle name="Обычный 2 29" xfId="29"/>
    <cellStyle name="Обычный 2 3" xfId="3"/>
    <cellStyle name="Обычный 2 30" xfId="30"/>
    <cellStyle name="Обычный 2 31" xfId="31"/>
    <cellStyle name="Обычный 2 32" xfId="32"/>
    <cellStyle name="Обычный 2 33" xfId="33"/>
    <cellStyle name="Обычный 2 34" xfId="34"/>
    <cellStyle name="Обычный 2 35" xfId="35"/>
    <cellStyle name="Обычный 2 36" xfId="36"/>
    <cellStyle name="Обычный 2 37" xfId="37"/>
    <cellStyle name="Обычный 2 38" xfId="38"/>
    <cellStyle name="Обычный 2 39" xfId="39"/>
    <cellStyle name="Обычный 2 4" xfId="4"/>
    <cellStyle name="Обычный 2 40" xfId="40"/>
    <cellStyle name="Обычный 2 41" xfId="41"/>
    <cellStyle name="Обычный 2 5" xfId="5"/>
    <cellStyle name="Обычный 2 6" xfId="6"/>
    <cellStyle name="Обычный 2 7" xfId="7"/>
    <cellStyle name="Обычный 2 8" xfId="8"/>
    <cellStyle name="Обычный 2 9" xfId="9"/>
    <cellStyle name="Обычный 20" xfId="59"/>
    <cellStyle name="Обычный 21" xfId="60"/>
    <cellStyle name="Обычный 22" xfId="61"/>
    <cellStyle name="Обычный 23" xfId="62"/>
    <cellStyle name="Обычный 24" xfId="63"/>
    <cellStyle name="Обычный 25" xfId="64"/>
    <cellStyle name="Обычный 26" xfId="65"/>
    <cellStyle name="Обычный 27" xfId="66"/>
    <cellStyle name="Обычный 28" xfId="67"/>
    <cellStyle name="Обычный 29" xfId="68"/>
    <cellStyle name="Обычный 3" xfId="42"/>
    <cellStyle name="Обычный 30" xfId="69"/>
    <cellStyle name="Обычный 31" xfId="70"/>
    <cellStyle name="Обычный 32" xfId="71"/>
    <cellStyle name="Обычный 33" xfId="72"/>
    <cellStyle name="Обычный 34" xfId="73"/>
    <cellStyle name="Обычный 35" xfId="74"/>
    <cellStyle name="Обычный 36" xfId="75"/>
    <cellStyle name="Обычный 37" xfId="76"/>
    <cellStyle name="Обычный 38" xfId="77"/>
    <cellStyle name="Обычный 39" xfId="78"/>
    <cellStyle name="Обычный 4" xfId="43"/>
    <cellStyle name="Обычный 40" xfId="79"/>
    <cellStyle name="Обычный 41" xfId="80"/>
    <cellStyle name="Обычный 42" xfId="81"/>
    <cellStyle name="Обычный 43" xfId="82"/>
    <cellStyle name="Обычный 44" xfId="83"/>
    <cellStyle name="Обычный 45" xfId="84"/>
    <cellStyle name="Обычный 46" xfId="85"/>
    <cellStyle name="Обычный 47" xfId="86"/>
    <cellStyle name="Обычный 48" xfId="87"/>
    <cellStyle name="Обычный 49" xfId="88"/>
    <cellStyle name="Обычный 5" xfId="44"/>
    <cellStyle name="Обычный 50" xfId="89"/>
    <cellStyle name="Обычный 51" xfId="90"/>
    <cellStyle name="Обычный 52" xfId="91"/>
    <cellStyle name="Обычный 53" xfId="92"/>
    <cellStyle name="Обычный 54" xfId="93"/>
    <cellStyle name="Обычный 55" xfId="94"/>
    <cellStyle name="Обычный 56" xfId="95"/>
    <cellStyle name="Обычный 57" xfId="96"/>
    <cellStyle name="Обычный 58" xfId="97"/>
    <cellStyle name="Обычный 59" xfId="98"/>
    <cellStyle name="Обычный 6" xfId="45"/>
    <cellStyle name="Обычный 60" xfId="99"/>
    <cellStyle name="Обычный 61" xfId="100"/>
    <cellStyle name="Обычный 62" xfId="101"/>
    <cellStyle name="Обычный 63" xfId="102"/>
    <cellStyle name="Обычный 64" xfId="103"/>
    <cellStyle name="Обычный 65" xfId="104"/>
    <cellStyle name="Обычный 67" xfId="105"/>
    <cellStyle name="Обычный 68" xfId="106"/>
    <cellStyle name="Обычный 69" xfId="107"/>
    <cellStyle name="Обычный 7" xfId="46"/>
    <cellStyle name="Обычный 70" xfId="108"/>
    <cellStyle name="Обычный 71" xfId="109"/>
    <cellStyle name="Обычный 72" xfId="110"/>
    <cellStyle name="Обычный 73" xfId="111"/>
    <cellStyle name="Обычный 74" xfId="112"/>
    <cellStyle name="Обычный 75" xfId="113"/>
    <cellStyle name="Обычный 76" xfId="114"/>
    <cellStyle name="Обычный 77" xfId="115"/>
    <cellStyle name="Обычный 78" xfId="116"/>
    <cellStyle name="Обычный 79" xfId="117"/>
    <cellStyle name="Обычный 8" xfId="47"/>
    <cellStyle name="Обычный 80" xfId="118"/>
    <cellStyle name="Обычный 81" xfId="119"/>
    <cellStyle name="Обычный 82" xfId="120"/>
    <cellStyle name="Обычный 83" xfId="121"/>
    <cellStyle name="Обычный 84" xfId="122"/>
    <cellStyle name="Обычный 85" xfId="123"/>
    <cellStyle name="Обычный 86" xfId="124"/>
    <cellStyle name="Обычный 87" xfId="125"/>
    <cellStyle name="Обычный 88" xfId="126"/>
    <cellStyle name="Обычный 89" xfId="127"/>
    <cellStyle name="Обычный 9" xfId="48"/>
    <cellStyle name="Обычный 90" xfId="128"/>
    <cellStyle name="Обычный 91" xfId="129"/>
    <cellStyle name="Обычный 92" xfId="130"/>
    <cellStyle name="Обычный 93" xfId="131"/>
    <cellStyle name="Обычный 94" xfId="132"/>
    <cellStyle name="Обычный 95" xfId="133"/>
    <cellStyle name="Обычный 96" xfId="134"/>
    <cellStyle name="Обычный 97" xfId="135"/>
    <cellStyle name="Обычный 98" xfId="136"/>
    <cellStyle name="Обычный 99" xfId="1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N70"/>
  <sheetViews>
    <sheetView showGridLines="0" tabSelected="1" view="pageBreakPreview" zoomScale="75" zoomScaleNormal="75" zoomScaleSheetLayoutView="75" workbookViewId="0">
      <pane xSplit="1" ySplit="4" topLeftCell="B5" activePane="bottomRight" state="frozen"/>
      <selection pane="topRight" activeCell="D1" sqref="D1"/>
      <selection pane="bottomLeft" activeCell="A5" sqref="A5"/>
      <selection pane="bottomRight" activeCell="D9" sqref="D9"/>
    </sheetView>
  </sheetViews>
  <sheetFormatPr defaultRowHeight="13.2" x14ac:dyDescent="0.25"/>
  <cols>
    <col min="1" max="1" width="38.33203125" style="2" customWidth="1"/>
    <col min="2" max="2" width="5.77734375" style="2" customWidth="1"/>
    <col min="3" max="3" width="5.44140625" style="2" customWidth="1"/>
    <col min="4" max="4" width="16.33203125" style="2" customWidth="1"/>
    <col min="5" max="5" width="15.77734375" style="17" customWidth="1"/>
    <col min="6" max="6" width="15.33203125" style="17" customWidth="1"/>
    <col min="7" max="7" width="11.88671875" style="2" customWidth="1"/>
    <col min="8" max="8" width="10.33203125" style="2" customWidth="1"/>
    <col min="9" max="9" width="32.109375" style="4" customWidth="1"/>
    <col min="10" max="10" width="31.6640625" style="4" customWidth="1"/>
    <col min="11" max="16384" width="8.88671875" style="2"/>
  </cols>
  <sheetData>
    <row r="1" spans="1:10" ht="54.6" customHeight="1" x14ac:dyDescent="0.25">
      <c r="A1" s="142" t="s">
        <v>86</v>
      </c>
      <c r="B1" s="142"/>
      <c r="C1" s="142"/>
      <c r="D1" s="142"/>
      <c r="E1" s="142"/>
      <c r="F1" s="142"/>
      <c r="G1" s="142"/>
      <c r="H1" s="142"/>
      <c r="I1" s="142"/>
      <c r="J1" s="142"/>
    </row>
    <row r="2" spans="1:10" ht="15.75" customHeight="1" x14ac:dyDescent="0.25">
      <c r="A2" s="3"/>
      <c r="B2" s="3"/>
      <c r="C2" s="3"/>
      <c r="D2" s="3"/>
      <c r="E2" s="16"/>
      <c r="J2" s="5" t="s">
        <v>51</v>
      </c>
    </row>
    <row r="3" spans="1:10" ht="13.2" customHeight="1" x14ac:dyDescent="0.25">
      <c r="A3" s="144" t="s">
        <v>135</v>
      </c>
      <c r="B3" s="144" t="s">
        <v>50</v>
      </c>
      <c r="C3" s="144" t="s">
        <v>49</v>
      </c>
      <c r="D3" s="143" t="s">
        <v>54</v>
      </c>
      <c r="E3" s="143"/>
      <c r="F3" s="143" t="s">
        <v>53</v>
      </c>
      <c r="G3" s="145" t="s">
        <v>55</v>
      </c>
      <c r="H3" s="145"/>
      <c r="I3" s="145" t="s">
        <v>59</v>
      </c>
      <c r="J3" s="145"/>
    </row>
    <row r="4" spans="1:10" ht="71.400000000000006" customHeight="1" x14ac:dyDescent="0.25">
      <c r="A4" s="144"/>
      <c r="B4" s="144"/>
      <c r="C4" s="144"/>
      <c r="D4" s="24" t="s">
        <v>87</v>
      </c>
      <c r="E4" s="24" t="s">
        <v>66</v>
      </c>
      <c r="F4" s="143"/>
      <c r="G4" s="25" t="s">
        <v>56</v>
      </c>
      <c r="H4" s="25" t="s">
        <v>57</v>
      </c>
      <c r="I4" s="25" t="s">
        <v>60</v>
      </c>
      <c r="J4" s="25" t="s">
        <v>61</v>
      </c>
    </row>
    <row r="5" spans="1:10" ht="13.95" customHeight="1" x14ac:dyDescent="0.25">
      <c r="A5" s="6">
        <v>1</v>
      </c>
      <c r="B5" s="6">
        <v>2</v>
      </c>
      <c r="C5" s="6">
        <v>3</v>
      </c>
      <c r="D5" s="6">
        <v>4</v>
      </c>
      <c r="E5" s="6">
        <v>5</v>
      </c>
      <c r="F5" s="6">
        <v>6</v>
      </c>
      <c r="G5" s="7">
        <v>7</v>
      </c>
      <c r="H5" s="7">
        <v>8</v>
      </c>
      <c r="I5" s="7">
        <v>9</v>
      </c>
      <c r="J5" s="7">
        <v>10</v>
      </c>
    </row>
    <row r="6" spans="1:10" ht="17.25" customHeight="1" x14ac:dyDescent="0.25">
      <c r="A6" s="8" t="s">
        <v>69</v>
      </c>
      <c r="B6" s="9" t="s">
        <v>3</v>
      </c>
      <c r="C6" s="10">
        <v>0</v>
      </c>
      <c r="D6" s="26">
        <f>SUM(D7:D14)</f>
        <v>275965240</v>
      </c>
      <c r="E6" s="26">
        <f>SUM(E7:E14)</f>
        <v>316874465.06000006</v>
      </c>
      <c r="F6" s="26">
        <f t="shared" ref="F6" si="0">SUM(F7:F14)</f>
        <v>315182452.84000003</v>
      </c>
      <c r="G6" s="1">
        <f>F6/D6*100</f>
        <v>114.2109248396646</v>
      </c>
      <c r="H6" s="1">
        <f t="shared" ref="H6:H22" si="1">F6/E6*100</f>
        <v>99.466030745115532</v>
      </c>
      <c r="I6" s="18"/>
      <c r="J6" s="19"/>
    </row>
    <row r="7" spans="1:10" ht="57" customHeight="1" x14ac:dyDescent="0.25">
      <c r="A7" s="11" t="s">
        <v>48</v>
      </c>
      <c r="B7" s="6" t="s">
        <v>3</v>
      </c>
      <c r="C7" s="12" t="s">
        <v>6</v>
      </c>
      <c r="D7" s="50">
        <v>6020000</v>
      </c>
      <c r="E7" s="51">
        <v>7536306.7699999996</v>
      </c>
      <c r="F7" s="52">
        <v>7536306.7699999996</v>
      </c>
      <c r="G7" s="13">
        <f t="shared" ref="G7:G9" si="2">F7/D7*100</f>
        <v>125.18782009966776</v>
      </c>
      <c r="H7" s="13">
        <f t="shared" si="1"/>
        <v>100</v>
      </c>
      <c r="I7" s="20" t="s">
        <v>115</v>
      </c>
      <c r="J7" s="20"/>
    </row>
    <row r="8" spans="1:10" ht="64.8" customHeight="1" x14ac:dyDescent="0.25">
      <c r="A8" s="11" t="s">
        <v>47</v>
      </c>
      <c r="B8" s="6" t="s">
        <v>3</v>
      </c>
      <c r="C8" s="12" t="s">
        <v>0</v>
      </c>
      <c r="D8" s="53">
        <v>13861700</v>
      </c>
      <c r="E8" s="54">
        <v>13094784.5</v>
      </c>
      <c r="F8" s="55">
        <v>13094784.5</v>
      </c>
      <c r="G8" s="13">
        <f>F8/D8*100</f>
        <v>94.467377738661213</v>
      </c>
      <c r="H8" s="13">
        <f t="shared" si="1"/>
        <v>100</v>
      </c>
      <c r="I8" s="20" t="s">
        <v>114</v>
      </c>
      <c r="J8" s="20"/>
    </row>
    <row r="9" spans="1:10" ht="149.4" customHeight="1" x14ac:dyDescent="0.25">
      <c r="A9" s="11" t="s">
        <v>46</v>
      </c>
      <c r="B9" s="6" t="s">
        <v>3</v>
      </c>
      <c r="C9" s="12" t="s">
        <v>15</v>
      </c>
      <c r="D9" s="56">
        <v>165336439</v>
      </c>
      <c r="E9" s="57">
        <v>203747693.18000001</v>
      </c>
      <c r="F9" s="58">
        <v>202150024.34999999</v>
      </c>
      <c r="G9" s="13">
        <f t="shared" si="2"/>
        <v>122.26586321361378</v>
      </c>
      <c r="H9" s="13">
        <f t="shared" si="1"/>
        <v>99.215859180997668</v>
      </c>
      <c r="I9" s="20" t="s">
        <v>122</v>
      </c>
      <c r="J9" s="20"/>
    </row>
    <row r="10" spans="1:10" ht="153.6" customHeight="1" x14ac:dyDescent="0.25">
      <c r="A10" s="11" t="s">
        <v>45</v>
      </c>
      <c r="B10" s="6" t="s">
        <v>3</v>
      </c>
      <c r="C10" s="12" t="s">
        <v>28</v>
      </c>
      <c r="D10" s="59">
        <v>1900</v>
      </c>
      <c r="E10" s="60">
        <v>14200</v>
      </c>
      <c r="F10" s="61">
        <v>14200</v>
      </c>
      <c r="G10" s="13" t="s">
        <v>96</v>
      </c>
      <c r="H10" s="13">
        <f t="shared" si="1"/>
        <v>100</v>
      </c>
      <c r="I10" s="20" t="s">
        <v>116</v>
      </c>
      <c r="J10" s="27"/>
    </row>
    <row r="11" spans="1:10" ht="52.8" x14ac:dyDescent="0.25">
      <c r="A11" s="11" t="s">
        <v>44</v>
      </c>
      <c r="B11" s="6" t="s">
        <v>3</v>
      </c>
      <c r="C11" s="12" t="s">
        <v>12</v>
      </c>
      <c r="D11" s="62">
        <v>69177300</v>
      </c>
      <c r="E11" s="63">
        <v>71993056.620000005</v>
      </c>
      <c r="F11" s="64">
        <v>71964470.489999995</v>
      </c>
      <c r="G11" s="13">
        <f>F11/D11*100</f>
        <v>104.02902468006123</v>
      </c>
      <c r="H11" s="13">
        <f t="shared" si="1"/>
        <v>99.960293212509512</v>
      </c>
      <c r="I11" s="20"/>
      <c r="J11" s="20"/>
    </row>
    <row r="12" spans="1:10" ht="28.8" customHeight="1" x14ac:dyDescent="0.25">
      <c r="A12" s="65" t="s">
        <v>88</v>
      </c>
      <c r="B12" s="6" t="s">
        <v>3</v>
      </c>
      <c r="C12" s="12">
        <v>7</v>
      </c>
      <c r="D12" s="66">
        <v>554800</v>
      </c>
      <c r="E12" s="67">
        <v>554800</v>
      </c>
      <c r="F12" s="68">
        <v>554800</v>
      </c>
      <c r="G12" s="13">
        <f>F12/D12*100</f>
        <v>100</v>
      </c>
      <c r="H12" s="13">
        <f t="shared" si="1"/>
        <v>100</v>
      </c>
      <c r="I12" s="20"/>
      <c r="J12" s="20"/>
    </row>
    <row r="13" spans="1:10" ht="37.200000000000003" customHeight="1" x14ac:dyDescent="0.25">
      <c r="A13" s="11" t="s">
        <v>52</v>
      </c>
      <c r="B13" s="6" t="s">
        <v>3</v>
      </c>
      <c r="C13" s="12">
        <v>11</v>
      </c>
      <c r="D13" s="69">
        <v>6000000</v>
      </c>
      <c r="E13" s="70">
        <v>495.91</v>
      </c>
      <c r="F13" s="28">
        <v>0</v>
      </c>
      <c r="G13" s="13">
        <f t="shared" ref="G13" si="3">F13/D13*100</f>
        <v>0</v>
      </c>
      <c r="H13" s="13">
        <f t="shared" si="1"/>
        <v>0</v>
      </c>
      <c r="I13" s="125" t="s">
        <v>84</v>
      </c>
      <c r="J13" s="125"/>
    </row>
    <row r="14" spans="1:10" ht="408.6" customHeight="1" x14ac:dyDescent="0.25">
      <c r="A14" s="130" t="s">
        <v>43</v>
      </c>
      <c r="B14" s="131" t="s">
        <v>3</v>
      </c>
      <c r="C14" s="132" t="s">
        <v>5</v>
      </c>
      <c r="D14" s="135">
        <v>15013101</v>
      </c>
      <c r="E14" s="136">
        <v>19933128.079999998</v>
      </c>
      <c r="F14" s="137">
        <v>19867866.73</v>
      </c>
      <c r="G14" s="127">
        <f>F14/D14*100</f>
        <v>132.33686185152555</v>
      </c>
      <c r="H14" s="127">
        <f t="shared" si="1"/>
        <v>99.672598551827505</v>
      </c>
      <c r="I14" s="134" t="s">
        <v>129</v>
      </c>
      <c r="J14" s="138"/>
    </row>
    <row r="15" spans="1:10" ht="235.8" customHeight="1" x14ac:dyDescent="0.25">
      <c r="A15" s="130"/>
      <c r="B15" s="131"/>
      <c r="C15" s="132"/>
      <c r="D15" s="135"/>
      <c r="E15" s="136"/>
      <c r="F15" s="137"/>
      <c r="G15" s="127"/>
      <c r="H15" s="127"/>
      <c r="I15" s="134"/>
      <c r="J15" s="138"/>
    </row>
    <row r="16" spans="1:10" ht="32.4" customHeight="1" x14ac:dyDescent="0.25">
      <c r="A16" s="8" t="s">
        <v>70</v>
      </c>
      <c r="B16" s="9" t="s">
        <v>6</v>
      </c>
      <c r="C16" s="10">
        <v>0</v>
      </c>
      <c r="D16" s="26">
        <f>D17</f>
        <v>3270700</v>
      </c>
      <c r="E16" s="26">
        <f>E17</f>
        <v>3270700</v>
      </c>
      <c r="F16" s="26">
        <f t="shared" ref="F16" si="4">F17</f>
        <v>3270700</v>
      </c>
      <c r="G16" s="1">
        <f>F16/D16*100</f>
        <v>100</v>
      </c>
      <c r="H16" s="1">
        <f t="shared" si="1"/>
        <v>100</v>
      </c>
      <c r="I16" s="20"/>
      <c r="J16" s="20"/>
    </row>
    <row r="17" spans="1:10" ht="38.4" customHeight="1" x14ac:dyDescent="0.25">
      <c r="A17" s="11" t="s">
        <v>42</v>
      </c>
      <c r="B17" s="6" t="s">
        <v>6</v>
      </c>
      <c r="C17" s="12" t="s">
        <v>0</v>
      </c>
      <c r="D17" s="29">
        <v>3270700</v>
      </c>
      <c r="E17" s="30">
        <v>3270700</v>
      </c>
      <c r="F17" s="71">
        <v>3270700</v>
      </c>
      <c r="G17" s="13">
        <f>F17/D17*100</f>
        <v>100</v>
      </c>
      <c r="H17" s="13">
        <f t="shared" si="1"/>
        <v>100</v>
      </c>
      <c r="I17" s="31"/>
      <c r="J17" s="20"/>
    </row>
    <row r="18" spans="1:10" ht="39.6" x14ac:dyDescent="0.25">
      <c r="A18" s="8" t="s">
        <v>71</v>
      </c>
      <c r="B18" s="9" t="s">
        <v>0</v>
      </c>
      <c r="C18" s="10">
        <v>0</v>
      </c>
      <c r="D18" s="26">
        <f>D19+D21+D22</f>
        <v>38258862</v>
      </c>
      <c r="E18" s="26">
        <f>E19+E21+E22+E20</f>
        <v>38684136.539999999</v>
      </c>
      <c r="F18" s="26">
        <f>F19+F21+F22+F20</f>
        <v>38479379.050000004</v>
      </c>
      <c r="G18" s="1">
        <f t="shared" ref="G18:G29" si="5">F18/D18*100</f>
        <v>100.57638162368762</v>
      </c>
      <c r="H18" s="1">
        <f t="shared" si="1"/>
        <v>99.470693911473845</v>
      </c>
      <c r="I18" s="20"/>
      <c r="J18" s="20"/>
    </row>
    <row r="19" spans="1:10" ht="136.80000000000001" customHeight="1" x14ac:dyDescent="0.25">
      <c r="A19" s="11" t="s">
        <v>41</v>
      </c>
      <c r="B19" s="6" t="s">
        <v>0</v>
      </c>
      <c r="C19" s="12" t="s">
        <v>15</v>
      </c>
      <c r="D19" s="29">
        <v>7310500</v>
      </c>
      <c r="E19" s="72">
        <v>8208328.7800000003</v>
      </c>
      <c r="F19" s="73">
        <v>8208328.7800000003</v>
      </c>
      <c r="G19" s="13">
        <f t="shared" si="5"/>
        <v>112.28135941454073</v>
      </c>
      <c r="H19" s="13">
        <f t="shared" si="1"/>
        <v>100</v>
      </c>
      <c r="I19" s="20" t="s">
        <v>101</v>
      </c>
      <c r="J19" s="20"/>
    </row>
    <row r="20" spans="1:10" ht="90" customHeight="1" x14ac:dyDescent="0.25">
      <c r="A20" s="74" t="s">
        <v>89</v>
      </c>
      <c r="B20" s="6" t="s">
        <v>0</v>
      </c>
      <c r="C20" s="12">
        <v>9</v>
      </c>
      <c r="D20" s="29">
        <v>0</v>
      </c>
      <c r="E20" s="75">
        <v>512166.1</v>
      </c>
      <c r="F20" s="76">
        <v>512166.1</v>
      </c>
      <c r="G20" s="13">
        <v>0</v>
      </c>
      <c r="H20" s="13">
        <f t="shared" si="1"/>
        <v>100</v>
      </c>
      <c r="I20" s="20" t="s">
        <v>105</v>
      </c>
      <c r="J20" s="20"/>
    </row>
    <row r="21" spans="1:10" ht="155.4" customHeight="1" x14ac:dyDescent="0.25">
      <c r="A21" s="11" t="s">
        <v>68</v>
      </c>
      <c r="B21" s="6" t="s">
        <v>0</v>
      </c>
      <c r="C21" s="12">
        <v>10</v>
      </c>
      <c r="D21" s="29">
        <v>24210462</v>
      </c>
      <c r="E21" s="77">
        <v>22462739.68</v>
      </c>
      <c r="F21" s="78">
        <v>22257982.190000001</v>
      </c>
      <c r="G21" s="13">
        <f t="shared" si="5"/>
        <v>91.935388056617839</v>
      </c>
      <c r="H21" s="13">
        <f t="shared" si="1"/>
        <v>99.088457183242411</v>
      </c>
      <c r="I21" s="31" t="s">
        <v>123</v>
      </c>
      <c r="J21" s="20"/>
    </row>
    <row r="22" spans="1:10" ht="108" customHeight="1" x14ac:dyDescent="0.25">
      <c r="A22" s="11" t="s">
        <v>40</v>
      </c>
      <c r="B22" s="6" t="s">
        <v>0</v>
      </c>
      <c r="C22" s="12" t="s">
        <v>1</v>
      </c>
      <c r="D22" s="29">
        <v>6737900</v>
      </c>
      <c r="E22" s="32">
        <v>7500901.9800000004</v>
      </c>
      <c r="F22" s="79">
        <v>7500901.9800000004</v>
      </c>
      <c r="G22" s="13">
        <f t="shared" si="5"/>
        <v>111.32403241366005</v>
      </c>
      <c r="H22" s="13">
        <f t="shared" si="1"/>
        <v>100</v>
      </c>
      <c r="I22" s="20" t="s">
        <v>118</v>
      </c>
      <c r="J22" s="20"/>
    </row>
    <row r="23" spans="1:10" ht="17.25" customHeight="1" x14ac:dyDescent="0.25">
      <c r="A23" s="8" t="s">
        <v>72</v>
      </c>
      <c r="B23" s="9" t="s">
        <v>15</v>
      </c>
      <c r="C23" s="10">
        <v>0</v>
      </c>
      <c r="D23" s="26">
        <f>D24+D25+D26+D27+D28+D29</f>
        <v>319449639.92000002</v>
      </c>
      <c r="E23" s="26">
        <f t="shared" ref="E23:F23" si="6">E24+E25+E26+E27+E28+E29</f>
        <v>348944774.89999998</v>
      </c>
      <c r="F23" s="26">
        <f t="shared" si="6"/>
        <v>346499017.71000004</v>
      </c>
      <c r="G23" s="1">
        <f t="shared" si="5"/>
        <v>108.46749359203346</v>
      </c>
      <c r="H23" s="1">
        <f t="shared" ref="H23:H26" si="7">F23/E23*100</f>
        <v>99.299099064973589</v>
      </c>
      <c r="I23" s="20"/>
      <c r="J23" s="20"/>
    </row>
    <row r="24" spans="1:10" ht="81" customHeight="1" x14ac:dyDescent="0.25">
      <c r="A24" s="11" t="s">
        <v>39</v>
      </c>
      <c r="B24" s="6" t="s">
        <v>15</v>
      </c>
      <c r="C24" s="12" t="s">
        <v>3</v>
      </c>
      <c r="D24" s="29">
        <v>19266600</v>
      </c>
      <c r="E24" s="80">
        <v>14140300</v>
      </c>
      <c r="F24" s="81">
        <v>14140300</v>
      </c>
      <c r="G24" s="13">
        <f t="shared" si="5"/>
        <v>73.392814508008669</v>
      </c>
      <c r="H24" s="13">
        <f t="shared" si="7"/>
        <v>100</v>
      </c>
      <c r="I24" s="33" t="s">
        <v>106</v>
      </c>
      <c r="J24" s="27"/>
    </row>
    <row r="25" spans="1:10" ht="99" customHeight="1" x14ac:dyDescent="0.25">
      <c r="A25" s="11" t="s">
        <v>38</v>
      </c>
      <c r="B25" s="6" t="s">
        <v>15</v>
      </c>
      <c r="C25" s="12" t="s">
        <v>28</v>
      </c>
      <c r="D25" s="29">
        <v>12448400</v>
      </c>
      <c r="E25" s="82">
        <v>4363600</v>
      </c>
      <c r="F25" s="83">
        <v>4355213.99</v>
      </c>
      <c r="G25" s="13">
        <f t="shared" si="5"/>
        <v>34.98613468397545</v>
      </c>
      <c r="H25" s="13">
        <f t="shared" si="7"/>
        <v>99.807819002658363</v>
      </c>
      <c r="I25" s="31" t="s">
        <v>107</v>
      </c>
      <c r="J25" s="31"/>
    </row>
    <row r="26" spans="1:10" s="23" customFormat="1" ht="123.6" customHeight="1" x14ac:dyDescent="0.3">
      <c r="A26" s="11" t="s">
        <v>37</v>
      </c>
      <c r="B26" s="6" t="s">
        <v>15</v>
      </c>
      <c r="C26" s="12" t="s">
        <v>21</v>
      </c>
      <c r="D26" s="29">
        <v>13450199.92</v>
      </c>
      <c r="E26" s="84">
        <v>30126347.420000002</v>
      </c>
      <c r="F26" s="85">
        <v>29792225.68</v>
      </c>
      <c r="G26" s="13" t="s">
        <v>97</v>
      </c>
      <c r="H26" s="13">
        <f t="shared" si="7"/>
        <v>98.890931796868983</v>
      </c>
      <c r="I26" s="20" t="s">
        <v>119</v>
      </c>
      <c r="J26" s="20"/>
    </row>
    <row r="27" spans="1:10" ht="233.4" customHeight="1" x14ac:dyDescent="0.25">
      <c r="A27" s="11" t="s">
        <v>36</v>
      </c>
      <c r="B27" s="6" t="s">
        <v>15</v>
      </c>
      <c r="C27" s="12" t="s">
        <v>19</v>
      </c>
      <c r="D27" s="29">
        <v>16474600</v>
      </c>
      <c r="E27" s="86">
        <v>40877704.770000003</v>
      </c>
      <c r="F27" s="87">
        <v>38984384.119999997</v>
      </c>
      <c r="G27" s="13" t="s">
        <v>90</v>
      </c>
      <c r="H27" s="13">
        <f t="shared" ref="H27:H29" si="8">F27/E27*100</f>
        <v>95.368329360337498</v>
      </c>
      <c r="I27" s="34" t="s">
        <v>108</v>
      </c>
      <c r="J27" s="20"/>
    </row>
    <row r="28" spans="1:10" ht="178.2" customHeight="1" x14ac:dyDescent="0.25">
      <c r="A28" s="11" t="s">
        <v>35</v>
      </c>
      <c r="B28" s="6" t="s">
        <v>15</v>
      </c>
      <c r="C28" s="12" t="s">
        <v>13</v>
      </c>
      <c r="D28" s="29">
        <v>3405300</v>
      </c>
      <c r="E28" s="88">
        <v>4546111.22</v>
      </c>
      <c r="F28" s="89">
        <v>4495163.12</v>
      </c>
      <c r="G28" s="13">
        <f t="shared" si="5"/>
        <v>132.00490764396676</v>
      </c>
      <c r="H28" s="13">
        <f t="shared" si="8"/>
        <v>98.879303705200599</v>
      </c>
      <c r="I28" s="20" t="s">
        <v>109</v>
      </c>
      <c r="J28" s="20"/>
    </row>
    <row r="29" spans="1:10" ht="81.599999999999994" customHeight="1" x14ac:dyDescent="0.25">
      <c r="A29" s="11" t="s">
        <v>34</v>
      </c>
      <c r="B29" s="6" t="s">
        <v>15</v>
      </c>
      <c r="C29" s="12" t="s">
        <v>7</v>
      </c>
      <c r="D29" s="29">
        <v>254404540</v>
      </c>
      <c r="E29" s="35">
        <v>254890711.49000001</v>
      </c>
      <c r="F29" s="90">
        <v>254731730.80000001</v>
      </c>
      <c r="G29" s="13">
        <f t="shared" si="5"/>
        <v>100.12861044067847</v>
      </c>
      <c r="H29" s="13">
        <f t="shared" si="8"/>
        <v>99.937627899788637</v>
      </c>
      <c r="I29" s="20"/>
      <c r="J29" s="20"/>
    </row>
    <row r="30" spans="1:10" ht="31.2" customHeight="1" x14ac:dyDescent="0.25">
      <c r="A30" s="8" t="s">
        <v>73</v>
      </c>
      <c r="B30" s="9" t="s">
        <v>28</v>
      </c>
      <c r="C30" s="10">
        <v>0</v>
      </c>
      <c r="D30" s="26">
        <f>D31+D33+D35+D37</f>
        <v>159973120</v>
      </c>
      <c r="E30" s="26">
        <f>E31+E33+E35+E37</f>
        <v>1449429757.5800002</v>
      </c>
      <c r="F30" s="26">
        <f>F31+F33+F35+F37</f>
        <v>1448662016.4499998</v>
      </c>
      <c r="G30" s="1" t="s">
        <v>98</v>
      </c>
      <c r="H30" s="1">
        <f>F30/E30*100</f>
        <v>99.947031504908367</v>
      </c>
      <c r="I30" s="20"/>
      <c r="J30" s="20"/>
    </row>
    <row r="31" spans="1:10" ht="320.39999999999998" customHeight="1" x14ac:dyDescent="0.25">
      <c r="A31" s="130" t="s">
        <v>33</v>
      </c>
      <c r="B31" s="131" t="s">
        <v>28</v>
      </c>
      <c r="C31" s="132" t="s">
        <v>3</v>
      </c>
      <c r="D31" s="133">
        <v>68934250</v>
      </c>
      <c r="E31" s="141">
        <v>1013801534.47</v>
      </c>
      <c r="F31" s="126">
        <v>1013388617.39</v>
      </c>
      <c r="G31" s="127" t="s">
        <v>124</v>
      </c>
      <c r="H31" s="127">
        <f t="shared" ref="H31:H70" si="9">F31/E31*100</f>
        <v>99.959270422665526</v>
      </c>
      <c r="I31" s="125" t="s">
        <v>125</v>
      </c>
      <c r="J31" s="138"/>
    </row>
    <row r="32" spans="1:10" ht="126" customHeight="1" x14ac:dyDescent="0.25">
      <c r="A32" s="130"/>
      <c r="B32" s="131"/>
      <c r="C32" s="132"/>
      <c r="D32" s="133"/>
      <c r="E32" s="141"/>
      <c r="F32" s="126"/>
      <c r="G32" s="127"/>
      <c r="H32" s="127"/>
      <c r="I32" s="125"/>
      <c r="J32" s="138"/>
    </row>
    <row r="33" spans="1:14" ht="408.6" customHeight="1" x14ac:dyDescent="0.25">
      <c r="A33" s="130" t="s">
        <v>32</v>
      </c>
      <c r="B33" s="131" t="s">
        <v>28</v>
      </c>
      <c r="C33" s="132" t="s">
        <v>6</v>
      </c>
      <c r="D33" s="135">
        <v>33727421</v>
      </c>
      <c r="E33" s="146">
        <v>319385640.60000002</v>
      </c>
      <c r="F33" s="147">
        <v>319385449.69999999</v>
      </c>
      <c r="G33" s="127" t="s">
        <v>99</v>
      </c>
      <c r="H33" s="127">
        <f>F33/E33*100</f>
        <v>99.999940228997247</v>
      </c>
      <c r="I33" s="125" t="s">
        <v>132</v>
      </c>
      <c r="J33" s="138"/>
    </row>
    <row r="34" spans="1:14" ht="167.4" customHeight="1" x14ac:dyDescent="0.25">
      <c r="A34" s="130"/>
      <c r="B34" s="131"/>
      <c r="C34" s="132"/>
      <c r="D34" s="135"/>
      <c r="E34" s="146"/>
      <c r="F34" s="147"/>
      <c r="G34" s="127"/>
      <c r="H34" s="127"/>
      <c r="I34" s="125"/>
      <c r="J34" s="138"/>
    </row>
    <row r="35" spans="1:14" ht="408.6" customHeight="1" x14ac:dyDescent="0.25">
      <c r="A35" s="130" t="s">
        <v>31</v>
      </c>
      <c r="B35" s="131" t="s">
        <v>28</v>
      </c>
      <c r="C35" s="132" t="s">
        <v>0</v>
      </c>
      <c r="D35" s="133">
        <v>19706509</v>
      </c>
      <c r="E35" s="140">
        <v>80591722.409999996</v>
      </c>
      <c r="F35" s="126">
        <v>80237089.260000005</v>
      </c>
      <c r="G35" s="127" t="s">
        <v>95</v>
      </c>
      <c r="H35" s="127">
        <f t="shared" si="9"/>
        <v>99.559963307154746</v>
      </c>
      <c r="I35" s="125" t="s">
        <v>130</v>
      </c>
      <c r="J35" s="138"/>
    </row>
    <row r="36" spans="1:14" ht="106.8" customHeight="1" x14ac:dyDescent="0.25">
      <c r="A36" s="130"/>
      <c r="B36" s="131"/>
      <c r="C36" s="132"/>
      <c r="D36" s="133"/>
      <c r="E36" s="140"/>
      <c r="F36" s="126"/>
      <c r="G36" s="127"/>
      <c r="H36" s="127"/>
      <c r="I36" s="125"/>
      <c r="J36" s="138"/>
    </row>
    <row r="37" spans="1:14" ht="73.2" customHeight="1" x14ac:dyDescent="0.25">
      <c r="A37" s="11" t="s">
        <v>30</v>
      </c>
      <c r="B37" s="6" t="s">
        <v>28</v>
      </c>
      <c r="C37" s="12" t="s">
        <v>28</v>
      </c>
      <c r="D37" s="29">
        <v>37604940</v>
      </c>
      <c r="E37" s="36">
        <v>35650860.100000001</v>
      </c>
      <c r="F37" s="91">
        <v>35650860.100000001</v>
      </c>
      <c r="G37" s="13">
        <f>F37/D37*100</f>
        <v>94.803661699766053</v>
      </c>
      <c r="H37" s="13">
        <f t="shared" si="9"/>
        <v>100</v>
      </c>
      <c r="I37" s="20" t="s">
        <v>120</v>
      </c>
      <c r="J37" s="20"/>
    </row>
    <row r="38" spans="1:14" ht="17.25" customHeight="1" x14ac:dyDescent="0.25">
      <c r="A38" s="8" t="s">
        <v>74</v>
      </c>
      <c r="B38" s="9" t="s">
        <v>12</v>
      </c>
      <c r="C38" s="10">
        <v>0</v>
      </c>
      <c r="D38" s="26">
        <f>D39</f>
        <v>11752600</v>
      </c>
      <c r="E38" s="26">
        <f t="shared" ref="E38:F38" si="10">E39</f>
        <v>18217130.739999998</v>
      </c>
      <c r="F38" s="26">
        <f t="shared" si="10"/>
        <v>11631049.59</v>
      </c>
      <c r="G38" s="1">
        <f t="shared" ref="G38:G43" si="11">F38/D38*100</f>
        <v>98.965757279240336</v>
      </c>
      <c r="H38" s="1">
        <f t="shared" ref="H38:H39" si="12">F38/E38*100</f>
        <v>63.84677014180555</v>
      </c>
      <c r="I38" s="20"/>
      <c r="J38" s="20"/>
    </row>
    <row r="39" spans="1:14" ht="68.400000000000006" customHeight="1" x14ac:dyDescent="0.25">
      <c r="A39" s="11" t="s">
        <v>29</v>
      </c>
      <c r="B39" s="6" t="s">
        <v>12</v>
      </c>
      <c r="C39" s="12" t="s">
        <v>28</v>
      </c>
      <c r="D39" s="29">
        <v>11752600</v>
      </c>
      <c r="E39" s="37">
        <v>18217130.739999998</v>
      </c>
      <c r="F39" s="92">
        <v>11631049.59</v>
      </c>
      <c r="G39" s="13">
        <f t="shared" si="11"/>
        <v>98.965757279240336</v>
      </c>
      <c r="H39" s="13">
        <f t="shared" si="12"/>
        <v>63.84677014180555</v>
      </c>
      <c r="I39" s="20"/>
      <c r="J39" s="20" t="s">
        <v>110</v>
      </c>
      <c r="K39" s="22"/>
      <c r="L39" s="21"/>
      <c r="M39" s="21"/>
      <c r="N39" s="21"/>
    </row>
    <row r="40" spans="1:14" ht="17.25" customHeight="1" x14ac:dyDescent="0.25">
      <c r="A40" s="8" t="s">
        <v>75</v>
      </c>
      <c r="B40" s="9" t="s">
        <v>24</v>
      </c>
      <c r="C40" s="10">
        <v>0</v>
      </c>
      <c r="D40" s="26">
        <f>D41+D42+D43+D44+D45</f>
        <v>2698112164.1399999</v>
      </c>
      <c r="E40" s="26">
        <f t="shared" ref="E40:F40" si="13">E41+E42+E43+E44+E45</f>
        <v>2806629766.1800003</v>
      </c>
      <c r="F40" s="26">
        <f t="shared" si="13"/>
        <v>2802125697.8300004</v>
      </c>
      <c r="G40" s="1">
        <f t="shared" si="11"/>
        <v>103.8550485436603</v>
      </c>
      <c r="H40" s="1">
        <f t="shared" ref="H40:H42" si="14">F40/E40*100</f>
        <v>99.839520395448162</v>
      </c>
      <c r="I40" s="20"/>
      <c r="J40" s="20"/>
      <c r="K40" s="21"/>
      <c r="L40" s="21"/>
      <c r="M40" s="21"/>
      <c r="N40" s="21"/>
    </row>
    <row r="41" spans="1:14" ht="264.60000000000002" customHeight="1" x14ac:dyDescent="0.25">
      <c r="A41" s="11" t="s">
        <v>27</v>
      </c>
      <c r="B41" s="6" t="s">
        <v>24</v>
      </c>
      <c r="C41" s="12" t="s">
        <v>3</v>
      </c>
      <c r="D41" s="29">
        <v>890818900</v>
      </c>
      <c r="E41" s="93">
        <v>970291258.55999994</v>
      </c>
      <c r="F41" s="94">
        <v>969330238.22000003</v>
      </c>
      <c r="G41" s="13">
        <f t="shared" si="11"/>
        <v>108.81338936791754</v>
      </c>
      <c r="H41" s="13">
        <f t="shared" si="14"/>
        <v>99.90095547790196</v>
      </c>
      <c r="I41" s="31" t="s">
        <v>131</v>
      </c>
      <c r="J41" s="20"/>
    </row>
    <row r="42" spans="1:14" ht="36" customHeight="1" x14ac:dyDescent="0.25">
      <c r="A42" s="11" t="s">
        <v>26</v>
      </c>
      <c r="B42" s="6" t="s">
        <v>24</v>
      </c>
      <c r="C42" s="12" t="s">
        <v>6</v>
      </c>
      <c r="D42" s="29">
        <v>1331024176.77</v>
      </c>
      <c r="E42" s="95">
        <v>1336256524.3599999</v>
      </c>
      <c r="F42" s="96">
        <v>1335308055.98</v>
      </c>
      <c r="G42" s="13">
        <f t="shared" si="11"/>
        <v>100.32184833940401</v>
      </c>
      <c r="H42" s="13">
        <f t="shared" si="14"/>
        <v>99.929020486507696</v>
      </c>
      <c r="I42" s="20"/>
      <c r="J42" s="20"/>
    </row>
    <row r="43" spans="1:14" ht="61.8" customHeight="1" x14ac:dyDescent="0.25">
      <c r="A43" s="11" t="s">
        <v>62</v>
      </c>
      <c r="B43" s="6" t="s">
        <v>24</v>
      </c>
      <c r="C43" s="12">
        <v>3</v>
      </c>
      <c r="D43" s="29">
        <v>321284247.37</v>
      </c>
      <c r="E43" s="97">
        <v>290670012.16000003</v>
      </c>
      <c r="F43" s="98">
        <v>289723373.72000003</v>
      </c>
      <c r="G43" s="13">
        <f t="shared" si="11"/>
        <v>90.176650766928645</v>
      </c>
      <c r="H43" s="13">
        <f t="shared" ref="H43:H44" si="15">F43/E43*100</f>
        <v>99.674325386039854</v>
      </c>
      <c r="I43" s="20" t="s">
        <v>117</v>
      </c>
      <c r="J43" s="20"/>
    </row>
    <row r="44" spans="1:14" ht="90" customHeight="1" x14ac:dyDescent="0.25">
      <c r="A44" s="11" t="s">
        <v>63</v>
      </c>
      <c r="B44" s="6" t="s">
        <v>24</v>
      </c>
      <c r="C44" s="12" t="s">
        <v>24</v>
      </c>
      <c r="D44" s="29">
        <v>3011800</v>
      </c>
      <c r="E44" s="99">
        <v>3336208.76</v>
      </c>
      <c r="F44" s="100">
        <v>3336208.76</v>
      </c>
      <c r="G44" s="13">
        <f>F44/D44*100</f>
        <v>110.77125838369082</v>
      </c>
      <c r="H44" s="13">
        <f t="shared" si="15"/>
        <v>100</v>
      </c>
      <c r="I44" s="20" t="s">
        <v>111</v>
      </c>
      <c r="J44" s="20"/>
    </row>
    <row r="45" spans="1:14" ht="367.2" customHeight="1" x14ac:dyDescent="0.25">
      <c r="A45" s="11" t="s">
        <v>25</v>
      </c>
      <c r="B45" s="6" t="s">
        <v>24</v>
      </c>
      <c r="C45" s="12" t="s">
        <v>19</v>
      </c>
      <c r="D45" s="29">
        <v>151973040</v>
      </c>
      <c r="E45" s="38">
        <v>206075762.34</v>
      </c>
      <c r="F45" s="101">
        <v>204427821.15000001</v>
      </c>
      <c r="G45" s="13">
        <f>F45/D45*100</f>
        <v>134.51584646197773</v>
      </c>
      <c r="H45" s="13">
        <f t="shared" ref="H45" si="16">F45/E45*100</f>
        <v>99.200322652558683</v>
      </c>
      <c r="I45" s="31" t="s">
        <v>133</v>
      </c>
      <c r="J45" s="102"/>
    </row>
    <row r="46" spans="1:14" ht="20.399999999999999" customHeight="1" x14ac:dyDescent="0.25">
      <c r="A46" s="8" t="s">
        <v>76</v>
      </c>
      <c r="B46" s="9" t="s">
        <v>21</v>
      </c>
      <c r="C46" s="10">
        <v>0</v>
      </c>
      <c r="D46" s="26">
        <f>D47+D49</f>
        <v>168014365.96000001</v>
      </c>
      <c r="E46" s="26">
        <f t="shared" ref="E46:F46" si="17">E47+E49</f>
        <v>216215575.10000002</v>
      </c>
      <c r="F46" s="26">
        <f t="shared" si="17"/>
        <v>215174949.19</v>
      </c>
      <c r="G46" s="13">
        <f>F46/D46*100</f>
        <v>128.06937547306384</v>
      </c>
      <c r="H46" s="1">
        <f t="shared" si="9"/>
        <v>99.518709089519234</v>
      </c>
      <c r="I46" s="20"/>
      <c r="J46" s="20"/>
    </row>
    <row r="47" spans="1:14" ht="409.2" customHeight="1" x14ac:dyDescent="0.25">
      <c r="A47" s="130" t="s">
        <v>23</v>
      </c>
      <c r="B47" s="131" t="s">
        <v>21</v>
      </c>
      <c r="C47" s="132" t="s">
        <v>3</v>
      </c>
      <c r="D47" s="133">
        <v>154348204.96000001</v>
      </c>
      <c r="E47" s="139">
        <v>202870281.71000001</v>
      </c>
      <c r="F47" s="126">
        <v>201836632.05000001</v>
      </c>
      <c r="G47" s="127">
        <f>F47/D47*100</f>
        <v>130.76707442260621</v>
      </c>
      <c r="H47" s="127">
        <f t="shared" si="9"/>
        <v>99.49048739357616</v>
      </c>
      <c r="I47" s="134" t="s">
        <v>134</v>
      </c>
      <c r="J47" s="138"/>
    </row>
    <row r="48" spans="1:14" ht="126.6" customHeight="1" x14ac:dyDescent="0.25">
      <c r="A48" s="130"/>
      <c r="B48" s="131"/>
      <c r="C48" s="132"/>
      <c r="D48" s="133"/>
      <c r="E48" s="139"/>
      <c r="F48" s="126"/>
      <c r="G48" s="127"/>
      <c r="H48" s="127"/>
      <c r="I48" s="134"/>
      <c r="J48" s="138"/>
    </row>
    <row r="49" spans="1:10" ht="82.2" customHeight="1" x14ac:dyDescent="0.25">
      <c r="A49" s="11" t="s">
        <v>22</v>
      </c>
      <c r="B49" s="6" t="s">
        <v>21</v>
      </c>
      <c r="C49" s="12" t="s">
        <v>15</v>
      </c>
      <c r="D49" s="29">
        <v>13666161</v>
      </c>
      <c r="E49" s="39">
        <v>13345293.390000001</v>
      </c>
      <c r="F49" s="103">
        <v>13338317.140000001</v>
      </c>
      <c r="G49" s="13">
        <f>F49/D49*100</f>
        <v>97.60105372679277</v>
      </c>
      <c r="H49" s="13">
        <f t="shared" si="9"/>
        <v>99.947725015882924</v>
      </c>
      <c r="I49" s="20"/>
      <c r="J49" s="20"/>
    </row>
    <row r="50" spans="1:10" ht="17.25" customHeight="1" x14ac:dyDescent="0.25">
      <c r="A50" s="8" t="s">
        <v>77</v>
      </c>
      <c r="B50" s="9" t="s">
        <v>19</v>
      </c>
      <c r="C50" s="10">
        <v>0</v>
      </c>
      <c r="D50" s="26">
        <f>D51</f>
        <v>2236100</v>
      </c>
      <c r="E50" s="26">
        <f>E51</f>
        <v>3981618.72</v>
      </c>
      <c r="F50" s="26">
        <f>F51</f>
        <v>3981525.88</v>
      </c>
      <c r="G50" s="1">
        <f t="shared" ref="G50:G70" si="18">F50/D50*100</f>
        <v>178.05670050534411</v>
      </c>
      <c r="H50" s="1">
        <f t="shared" si="9"/>
        <v>99.997668285023522</v>
      </c>
      <c r="I50" s="20"/>
      <c r="J50" s="20"/>
    </row>
    <row r="51" spans="1:10" ht="73.2" customHeight="1" x14ac:dyDescent="0.25">
      <c r="A51" s="11" t="s">
        <v>20</v>
      </c>
      <c r="B51" s="6" t="s">
        <v>19</v>
      </c>
      <c r="C51" s="12" t="s">
        <v>19</v>
      </c>
      <c r="D51" s="29">
        <v>2236100</v>
      </c>
      <c r="E51" s="40">
        <v>3981618.72</v>
      </c>
      <c r="F51" s="104">
        <v>3981525.88</v>
      </c>
      <c r="G51" s="13">
        <f t="shared" si="18"/>
        <v>178.05670050534411</v>
      </c>
      <c r="H51" s="13">
        <f t="shared" si="9"/>
        <v>99.997668285023522</v>
      </c>
      <c r="I51" s="41" t="s">
        <v>103</v>
      </c>
      <c r="J51" s="41"/>
    </row>
    <row r="52" spans="1:10" ht="17.25" customHeight="1" x14ac:dyDescent="0.25">
      <c r="A52" s="8" t="s">
        <v>78</v>
      </c>
      <c r="B52" s="9" t="s">
        <v>13</v>
      </c>
      <c r="C52" s="10">
        <v>0</v>
      </c>
      <c r="D52" s="26">
        <f>D53+D54+D55+D56</f>
        <v>126345640</v>
      </c>
      <c r="E52" s="26">
        <f>E53+E54+E55+E56</f>
        <v>109357478.76000001</v>
      </c>
      <c r="F52" s="26">
        <f>F53+F54+F55+F56</f>
        <v>109263806.11</v>
      </c>
      <c r="G52" s="1">
        <f t="shared" si="18"/>
        <v>86.480076487008176</v>
      </c>
      <c r="H52" s="1">
        <f t="shared" si="9"/>
        <v>99.914342712485549</v>
      </c>
      <c r="I52" s="20"/>
      <c r="J52" s="20"/>
    </row>
    <row r="53" spans="1:10" ht="104.4" customHeight="1" x14ac:dyDescent="0.25">
      <c r="A53" s="11" t="s">
        <v>18</v>
      </c>
      <c r="B53" s="6" t="s">
        <v>13</v>
      </c>
      <c r="C53" s="12" t="s">
        <v>3</v>
      </c>
      <c r="D53" s="29">
        <v>4000000</v>
      </c>
      <c r="E53" s="105">
        <v>9125990</v>
      </c>
      <c r="F53" s="106">
        <v>9125990</v>
      </c>
      <c r="G53" s="13" t="s">
        <v>85</v>
      </c>
      <c r="H53" s="13">
        <f t="shared" si="9"/>
        <v>100</v>
      </c>
      <c r="I53" s="20" t="s">
        <v>112</v>
      </c>
      <c r="J53" s="20"/>
    </row>
    <row r="54" spans="1:10" ht="179.4" customHeight="1" x14ac:dyDescent="0.25">
      <c r="A54" s="11" t="s">
        <v>17</v>
      </c>
      <c r="B54" s="6" t="s">
        <v>13</v>
      </c>
      <c r="C54" s="12" t="s">
        <v>0</v>
      </c>
      <c r="D54" s="29">
        <v>20355900</v>
      </c>
      <c r="E54" s="107">
        <v>15567117.25</v>
      </c>
      <c r="F54" s="108">
        <v>15566940.25</v>
      </c>
      <c r="G54" s="13">
        <f t="shared" si="18"/>
        <v>76.473849105173443</v>
      </c>
      <c r="H54" s="13">
        <f t="shared" si="9"/>
        <v>99.998862987943383</v>
      </c>
      <c r="I54" s="20" t="s">
        <v>113</v>
      </c>
      <c r="J54" s="102"/>
    </row>
    <row r="55" spans="1:10" ht="111" customHeight="1" x14ac:dyDescent="0.25">
      <c r="A55" s="11" t="s">
        <v>16</v>
      </c>
      <c r="B55" s="6" t="s">
        <v>13</v>
      </c>
      <c r="C55" s="12" t="s">
        <v>15</v>
      </c>
      <c r="D55" s="29">
        <v>89633740</v>
      </c>
      <c r="E55" s="42">
        <v>84664371.510000005</v>
      </c>
      <c r="F55" s="109">
        <v>84570875.859999999</v>
      </c>
      <c r="G55" s="13">
        <f>F55/D55*100</f>
        <v>94.351608958858563</v>
      </c>
      <c r="H55" s="13">
        <f>F55/E55*100</f>
        <v>99.889569073351055</v>
      </c>
      <c r="I55" s="20" t="s">
        <v>104</v>
      </c>
      <c r="J55" s="20"/>
    </row>
    <row r="56" spans="1:10" ht="76.8" customHeight="1" x14ac:dyDescent="0.25">
      <c r="A56" s="11" t="s">
        <v>14</v>
      </c>
      <c r="B56" s="6" t="s">
        <v>13</v>
      </c>
      <c r="C56" s="12" t="s">
        <v>12</v>
      </c>
      <c r="D56" s="29">
        <v>12356000</v>
      </c>
      <c r="E56" s="43">
        <v>0</v>
      </c>
      <c r="F56" s="43">
        <v>0</v>
      </c>
      <c r="G56" s="13">
        <f t="shared" si="18"/>
        <v>0</v>
      </c>
      <c r="H56" s="13">
        <v>0</v>
      </c>
      <c r="I56" s="128" t="s">
        <v>102</v>
      </c>
      <c r="J56" s="129"/>
    </row>
    <row r="57" spans="1:10" ht="17.25" customHeight="1" x14ac:dyDescent="0.25">
      <c r="A57" s="8" t="s">
        <v>79</v>
      </c>
      <c r="B57" s="9" t="s">
        <v>9</v>
      </c>
      <c r="C57" s="10">
        <v>0</v>
      </c>
      <c r="D57" s="26">
        <f>D58+D59+D60+D61</f>
        <v>254801955.38999999</v>
      </c>
      <c r="E57" s="26">
        <f>E58+E59+E60+E61</f>
        <v>348618732.20999998</v>
      </c>
      <c r="F57" s="26">
        <f>F58+F59+F60+F61</f>
        <v>346608668.13</v>
      </c>
      <c r="G57" s="1">
        <f t="shared" si="18"/>
        <v>136.0306154634805</v>
      </c>
      <c r="H57" s="1">
        <f t="shared" ref="H57:H59" si="19">F57/E57*100</f>
        <v>99.423420518095057</v>
      </c>
      <c r="I57" s="20"/>
      <c r="J57" s="20"/>
    </row>
    <row r="58" spans="1:10" ht="31.2" customHeight="1" x14ac:dyDescent="0.25">
      <c r="A58" s="11" t="s">
        <v>11</v>
      </c>
      <c r="B58" s="6" t="s">
        <v>9</v>
      </c>
      <c r="C58" s="12" t="s">
        <v>3</v>
      </c>
      <c r="D58" s="29">
        <v>242634200</v>
      </c>
      <c r="E58" s="110">
        <v>239127575.13999999</v>
      </c>
      <c r="F58" s="111">
        <v>237180362.44</v>
      </c>
      <c r="G58" s="13">
        <f t="shared" si="18"/>
        <v>97.752238736336423</v>
      </c>
      <c r="H58" s="13">
        <f t="shared" si="19"/>
        <v>99.185701314932004</v>
      </c>
      <c r="I58" s="31"/>
      <c r="J58" s="102"/>
    </row>
    <row r="59" spans="1:10" ht="216" customHeight="1" x14ac:dyDescent="0.25">
      <c r="A59" s="11" t="s">
        <v>10</v>
      </c>
      <c r="B59" s="6" t="s">
        <v>9</v>
      </c>
      <c r="C59" s="12" t="s">
        <v>6</v>
      </c>
      <c r="D59" s="29">
        <v>8030702.7599999998</v>
      </c>
      <c r="E59" s="112">
        <v>64499763.439999998</v>
      </c>
      <c r="F59" s="113">
        <v>64450423.439999998</v>
      </c>
      <c r="G59" s="13" t="s">
        <v>100</v>
      </c>
      <c r="H59" s="13">
        <f t="shared" si="19"/>
        <v>99.923503595411006</v>
      </c>
      <c r="I59" s="20" t="s">
        <v>126</v>
      </c>
      <c r="J59" s="20"/>
    </row>
    <row r="60" spans="1:10" ht="308.39999999999998" customHeight="1" x14ac:dyDescent="0.25">
      <c r="A60" s="11" t="s">
        <v>64</v>
      </c>
      <c r="B60" s="6" t="s">
        <v>9</v>
      </c>
      <c r="C60" s="12">
        <v>3</v>
      </c>
      <c r="D60" s="29">
        <v>507052.63</v>
      </c>
      <c r="E60" s="114">
        <v>23940067.899999999</v>
      </c>
      <c r="F60" s="115">
        <v>23940067.899999999</v>
      </c>
      <c r="G60" s="13" t="s">
        <v>91</v>
      </c>
      <c r="H60" s="13">
        <f t="shared" ref="H60:H65" si="20">F60/E60*100</f>
        <v>100</v>
      </c>
      <c r="I60" s="31" t="s">
        <v>127</v>
      </c>
      <c r="J60" s="20"/>
    </row>
    <row r="61" spans="1:10" ht="74.400000000000006" customHeight="1" x14ac:dyDescent="0.25">
      <c r="A61" s="11" t="s">
        <v>65</v>
      </c>
      <c r="B61" s="6" t="s">
        <v>9</v>
      </c>
      <c r="C61" s="12">
        <v>5</v>
      </c>
      <c r="D61" s="29">
        <v>3630000</v>
      </c>
      <c r="E61" s="44">
        <v>21051325.73</v>
      </c>
      <c r="F61" s="116">
        <v>21037814.350000001</v>
      </c>
      <c r="G61" s="13" t="s">
        <v>128</v>
      </c>
      <c r="H61" s="13">
        <f t="shared" si="20"/>
        <v>99.935816963865875</v>
      </c>
      <c r="I61" s="20" t="s">
        <v>102</v>
      </c>
      <c r="J61" s="20"/>
    </row>
    <row r="62" spans="1:10" ht="17.25" customHeight="1" x14ac:dyDescent="0.25">
      <c r="A62" s="8" t="s">
        <v>80</v>
      </c>
      <c r="B62" s="9" t="s">
        <v>7</v>
      </c>
      <c r="C62" s="10">
        <v>0</v>
      </c>
      <c r="D62" s="26">
        <f>D64+D63</f>
        <v>4000000</v>
      </c>
      <c r="E62" s="26">
        <f>E64+E63</f>
        <v>24169374.5</v>
      </c>
      <c r="F62" s="26">
        <f>F64+F63</f>
        <v>24169374.5</v>
      </c>
      <c r="G62" s="1" t="s">
        <v>92</v>
      </c>
      <c r="H62" s="1">
        <f t="shared" si="20"/>
        <v>100</v>
      </c>
      <c r="I62" s="20"/>
      <c r="J62" s="20"/>
    </row>
    <row r="63" spans="1:10" ht="103.8" customHeight="1" x14ac:dyDescent="0.25">
      <c r="A63" s="11" t="s">
        <v>83</v>
      </c>
      <c r="B63" s="6">
        <v>12</v>
      </c>
      <c r="C63" s="12">
        <v>1</v>
      </c>
      <c r="D63" s="29">
        <v>3000000</v>
      </c>
      <c r="E63" s="117">
        <v>20525000</v>
      </c>
      <c r="F63" s="118">
        <v>20525000</v>
      </c>
      <c r="G63" s="13" t="s">
        <v>93</v>
      </c>
      <c r="H63" s="13">
        <f t="shared" si="20"/>
        <v>100</v>
      </c>
      <c r="I63" s="20" t="s">
        <v>121</v>
      </c>
      <c r="J63" s="20"/>
    </row>
    <row r="64" spans="1:10" ht="87" customHeight="1" x14ac:dyDescent="0.25">
      <c r="A64" s="11" t="s">
        <v>8</v>
      </c>
      <c r="B64" s="6" t="s">
        <v>7</v>
      </c>
      <c r="C64" s="12" t="s">
        <v>6</v>
      </c>
      <c r="D64" s="29">
        <v>1000000</v>
      </c>
      <c r="E64" s="45">
        <v>3644374.5</v>
      </c>
      <c r="F64" s="119">
        <v>3644374.5</v>
      </c>
      <c r="G64" s="13" t="s">
        <v>94</v>
      </c>
      <c r="H64" s="13">
        <f t="shared" si="20"/>
        <v>100</v>
      </c>
      <c r="I64" s="20" t="s">
        <v>121</v>
      </c>
      <c r="J64" s="20"/>
    </row>
    <row r="65" spans="1:10" ht="34.799999999999997" customHeight="1" x14ac:dyDescent="0.25">
      <c r="A65" s="8" t="s">
        <v>81</v>
      </c>
      <c r="B65" s="9" t="s">
        <v>5</v>
      </c>
      <c r="C65" s="10">
        <v>0</v>
      </c>
      <c r="D65" s="26">
        <f>D66</f>
        <v>6468000</v>
      </c>
      <c r="E65" s="26">
        <f t="shared" ref="E65:F65" si="21">E66</f>
        <v>6566000</v>
      </c>
      <c r="F65" s="26">
        <f t="shared" si="21"/>
        <v>6494802.6799999997</v>
      </c>
      <c r="G65" s="1">
        <f t="shared" si="18"/>
        <v>100.41438899196042</v>
      </c>
      <c r="H65" s="1">
        <f t="shared" si="20"/>
        <v>98.915666768199813</v>
      </c>
      <c r="I65" s="20"/>
      <c r="J65" s="20"/>
    </row>
    <row r="66" spans="1:10" ht="34.799999999999997" customHeight="1" x14ac:dyDescent="0.25">
      <c r="A66" s="11" t="s">
        <v>67</v>
      </c>
      <c r="B66" s="6" t="s">
        <v>5</v>
      </c>
      <c r="C66" s="12" t="s">
        <v>3</v>
      </c>
      <c r="D66" s="29">
        <v>6468000</v>
      </c>
      <c r="E66" s="46">
        <v>6566000</v>
      </c>
      <c r="F66" s="120">
        <v>6494802.6799999997</v>
      </c>
      <c r="G66" s="13">
        <f t="shared" si="18"/>
        <v>100.41438899196042</v>
      </c>
      <c r="H66" s="13">
        <f t="shared" si="9"/>
        <v>98.915666768199813</v>
      </c>
      <c r="I66" s="31"/>
      <c r="J66" s="20"/>
    </row>
    <row r="67" spans="1:10" ht="57" customHeight="1" x14ac:dyDescent="0.25">
      <c r="A67" s="8" t="s">
        <v>82</v>
      </c>
      <c r="B67" s="9" t="s">
        <v>1</v>
      </c>
      <c r="C67" s="10">
        <v>0</v>
      </c>
      <c r="D67" s="26">
        <f>D68+D69</f>
        <v>418941341</v>
      </c>
      <c r="E67" s="26">
        <f t="shared" ref="E67:F67" si="22">E68+E69</f>
        <v>420972139.41999996</v>
      </c>
      <c r="F67" s="26">
        <f t="shared" si="22"/>
        <v>420972139.41999996</v>
      </c>
      <c r="G67" s="1">
        <f>F67/D67*100</f>
        <v>100.48474529039137</v>
      </c>
      <c r="H67" s="1">
        <f t="shared" ref="H67:H68" si="23">F67/E67*100</f>
        <v>100</v>
      </c>
      <c r="I67" s="20"/>
      <c r="J67" s="20"/>
    </row>
    <row r="68" spans="1:10" ht="54" customHeight="1" x14ac:dyDescent="0.25">
      <c r="A68" s="11" t="s">
        <v>4</v>
      </c>
      <c r="B68" s="6" t="s">
        <v>1</v>
      </c>
      <c r="C68" s="12" t="s">
        <v>3</v>
      </c>
      <c r="D68" s="29">
        <v>186816241</v>
      </c>
      <c r="E68" s="121">
        <v>186816241</v>
      </c>
      <c r="F68" s="122">
        <v>186816241</v>
      </c>
      <c r="G68" s="13">
        <f t="shared" si="18"/>
        <v>100</v>
      </c>
      <c r="H68" s="13">
        <f t="shared" si="23"/>
        <v>100</v>
      </c>
      <c r="I68" s="20"/>
      <c r="J68" s="20"/>
    </row>
    <row r="69" spans="1:10" ht="37.799999999999997" customHeight="1" x14ac:dyDescent="0.25">
      <c r="A69" s="11" t="s">
        <v>2</v>
      </c>
      <c r="B69" s="6" t="s">
        <v>1</v>
      </c>
      <c r="C69" s="12" t="s">
        <v>0</v>
      </c>
      <c r="D69" s="123">
        <v>232125100</v>
      </c>
      <c r="E69" s="124">
        <v>234155898.41999999</v>
      </c>
      <c r="F69" s="28">
        <v>234155898.41999999</v>
      </c>
      <c r="G69" s="13">
        <f t="shared" si="18"/>
        <v>100.87487239423913</v>
      </c>
      <c r="H69" s="13">
        <f t="shared" si="9"/>
        <v>100</v>
      </c>
      <c r="I69" s="31"/>
      <c r="J69" s="102"/>
    </row>
    <row r="70" spans="1:10" ht="19.95" customHeight="1" x14ac:dyDescent="0.25">
      <c r="A70" s="14" t="s">
        <v>58</v>
      </c>
      <c r="B70" s="15"/>
      <c r="C70" s="15"/>
      <c r="D70" s="47">
        <f>D6+D16+D18+D23+D30+D38+D40+D46+D50+D52+D57+D62+D65+D67</f>
        <v>4487589728.4099998</v>
      </c>
      <c r="E70" s="47">
        <f>E6+E16+E18+E23+E30+E38+E40+E46+E50+E52+E57+E62+E65+E67</f>
        <v>6111931649.710001</v>
      </c>
      <c r="F70" s="47">
        <f>F6+F16+F18+F23+F30+F38+F40+F46+F50+F52+F57+F62+F65+F67</f>
        <v>6092515579.3800011</v>
      </c>
      <c r="G70" s="1">
        <f t="shared" si="18"/>
        <v>135.76364926609821</v>
      </c>
      <c r="H70" s="1">
        <f t="shared" si="9"/>
        <v>99.682325139697511</v>
      </c>
      <c r="I70" s="48"/>
      <c r="J70" s="49"/>
    </row>
  </sheetData>
  <mergeCells count="60">
    <mergeCell ref="I33:I34"/>
    <mergeCell ref="A33:A34"/>
    <mergeCell ref="B33:B34"/>
    <mergeCell ref="C33:C34"/>
    <mergeCell ref="D33:D34"/>
    <mergeCell ref="E33:E34"/>
    <mergeCell ref="F33:F34"/>
    <mergeCell ref="G33:G34"/>
    <mergeCell ref="H33:H34"/>
    <mergeCell ref="A1:J1"/>
    <mergeCell ref="F3:F4"/>
    <mergeCell ref="B3:B4"/>
    <mergeCell ref="D3:E3"/>
    <mergeCell ref="A3:A4"/>
    <mergeCell ref="C3:C4"/>
    <mergeCell ref="G3:H3"/>
    <mergeCell ref="I3:J3"/>
    <mergeCell ref="J31:J32"/>
    <mergeCell ref="E47:E48"/>
    <mergeCell ref="F47:F48"/>
    <mergeCell ref="G47:G48"/>
    <mergeCell ref="H47:H48"/>
    <mergeCell ref="I47:I48"/>
    <mergeCell ref="J47:J48"/>
    <mergeCell ref="F35:F36"/>
    <mergeCell ref="G35:G36"/>
    <mergeCell ref="H35:H36"/>
    <mergeCell ref="I35:I36"/>
    <mergeCell ref="J35:J36"/>
    <mergeCell ref="E35:E36"/>
    <mergeCell ref="H31:H32"/>
    <mergeCell ref="E31:E32"/>
    <mergeCell ref="J33:J34"/>
    <mergeCell ref="I13:J13"/>
    <mergeCell ref="I14:I15"/>
    <mergeCell ref="A14:A15"/>
    <mergeCell ref="B14:B15"/>
    <mergeCell ref="C14:C15"/>
    <mergeCell ref="D14:D15"/>
    <mergeCell ref="E14:E15"/>
    <mergeCell ref="F14:F15"/>
    <mergeCell ref="G14:G15"/>
    <mergeCell ref="H14:H15"/>
    <mergeCell ref="J14:J15"/>
    <mergeCell ref="I31:I32"/>
    <mergeCell ref="F31:F32"/>
    <mergeCell ref="G31:G32"/>
    <mergeCell ref="I56:J56"/>
    <mergeCell ref="A47:A48"/>
    <mergeCell ref="B47:B48"/>
    <mergeCell ref="C47:C48"/>
    <mergeCell ref="D47:D48"/>
    <mergeCell ref="B35:B36"/>
    <mergeCell ref="C35:C36"/>
    <mergeCell ref="D35:D36"/>
    <mergeCell ref="A35:A36"/>
    <mergeCell ref="A31:A32"/>
    <mergeCell ref="B31:B32"/>
    <mergeCell ref="C31:C32"/>
    <mergeCell ref="D31:D32"/>
  </mergeCells>
  <pageMargins left="0.19685039370078741" right="0.19685039370078741" top="0.59055118110236227" bottom="0.39370078740157483" header="0.39370078740157483" footer="0.51181102362204722"/>
  <pageSetup paperSize="9" scale="75" fitToHeight="1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2022 год</vt:lpstr>
      <vt:lpstr>Лист1</vt:lpstr>
      <vt:lpstr>'2022 год'!Область_печати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LarinaLO</dc:creator>
  <cp:lastModifiedBy>EMMacenko</cp:lastModifiedBy>
  <cp:lastPrinted>2024-02-13T07:15:47Z</cp:lastPrinted>
  <dcterms:created xsi:type="dcterms:W3CDTF">2017-03-02T10:52:01Z</dcterms:created>
  <dcterms:modified xsi:type="dcterms:W3CDTF">2024-04-11T10:49:23Z</dcterms:modified>
</cp:coreProperties>
</file>