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Y:\НА САЙТ!\2025\2 Раздел 2 Годовой отчет\2.2.-2.10\"/>
    </mc:Choice>
  </mc:AlternateContent>
  <bookViews>
    <workbookView xWindow="0" yWindow="0" windowWidth="23040" windowHeight="8610"/>
  </bookViews>
  <sheets>
    <sheet name="2024 год" sheetId="2" r:id="rId1"/>
    <sheet name="Лист1" sheetId="3" r:id="rId2"/>
  </sheets>
  <definedNames>
    <definedName name="_xlnm.Print_Area" localSheetId="0">'2024 год'!$A$1:$J$70</definedName>
  </definedNames>
  <calcPr calcId="162913" refMode="R1C1"/>
</workbook>
</file>

<file path=xl/calcChain.xml><?xml version="1.0" encoding="utf-8"?>
<calcChain xmlns="http://schemas.openxmlformats.org/spreadsheetml/2006/main">
  <c r="G29" i="2" l="1"/>
  <c r="G35" i="2"/>
  <c r="G33" i="2"/>
  <c r="G32" i="2"/>
  <c r="G12" i="2"/>
  <c r="E57" i="2"/>
  <c r="F57" i="2"/>
  <c r="D57" i="2"/>
  <c r="E53" i="2"/>
  <c r="F53" i="2"/>
  <c r="G53" i="2" s="1"/>
  <c r="D53" i="2"/>
  <c r="H68" i="2"/>
  <c r="G68" i="2"/>
  <c r="H67" i="2"/>
  <c r="G67" i="2"/>
  <c r="H65" i="2"/>
  <c r="H63" i="2"/>
  <c r="G63" i="2"/>
  <c r="H62" i="2"/>
  <c r="H60" i="2"/>
  <c r="G60" i="2"/>
  <c r="H59" i="2"/>
  <c r="G59" i="2"/>
  <c r="H58" i="2"/>
  <c r="G58" i="2"/>
  <c r="H56" i="2"/>
  <c r="G56" i="2"/>
  <c r="H55" i="2"/>
  <c r="H54" i="2"/>
  <c r="G54" i="2"/>
  <c r="H52" i="2"/>
  <c r="G52" i="2"/>
  <c r="H50" i="2"/>
  <c r="G50" i="2"/>
  <c r="H48" i="2"/>
  <c r="G48" i="2"/>
  <c r="H45" i="2"/>
  <c r="G45" i="2"/>
  <c r="H44" i="2"/>
  <c r="G44" i="2"/>
  <c r="H43" i="2"/>
  <c r="G43" i="2"/>
  <c r="H41" i="2"/>
  <c r="G41" i="2"/>
  <c r="H40" i="2"/>
  <c r="G40" i="2"/>
  <c r="H38" i="2"/>
  <c r="G38" i="2"/>
  <c r="H36" i="2"/>
  <c r="G36" i="2"/>
  <c r="H35" i="2"/>
  <c r="H33" i="2"/>
  <c r="H30" i="2"/>
  <c r="G30" i="2"/>
  <c r="H29" i="2"/>
  <c r="H27" i="2"/>
  <c r="G27" i="2"/>
  <c r="H26" i="2"/>
  <c r="G26" i="2"/>
  <c r="H25" i="2"/>
  <c r="G25" i="2"/>
  <c r="H24" i="2"/>
  <c r="G24" i="2"/>
  <c r="H22" i="2"/>
  <c r="G22" i="2"/>
  <c r="H21" i="2"/>
  <c r="G21" i="2"/>
  <c r="H20" i="2"/>
  <c r="G20" i="2"/>
  <c r="H19" i="2"/>
  <c r="G19" i="2"/>
  <c r="H17" i="2"/>
  <c r="G17" i="2"/>
  <c r="H12" i="2"/>
  <c r="G11" i="2"/>
  <c r="H11" i="2"/>
  <c r="G13" i="2"/>
  <c r="H13" i="2"/>
  <c r="G14" i="2"/>
  <c r="H14" i="2"/>
  <c r="H32" i="2"/>
  <c r="G10" i="2"/>
  <c r="E18" i="2" l="1"/>
  <c r="F18" i="2"/>
  <c r="D18" i="2"/>
  <c r="D6" i="2"/>
  <c r="D66" i="2"/>
  <c r="G18" i="2" l="1"/>
  <c r="H18" i="2"/>
  <c r="G8" i="2"/>
  <c r="G7" i="2"/>
  <c r="G9" i="2"/>
  <c r="H10" i="2"/>
  <c r="H9" i="2"/>
  <c r="H8" i="2"/>
  <c r="E16" i="2"/>
  <c r="E6" i="2"/>
  <c r="D31" i="2"/>
  <c r="F61" i="2"/>
  <c r="E61" i="2"/>
  <c r="D61" i="2"/>
  <c r="H7" i="2"/>
  <c r="G61" i="2" l="1"/>
  <c r="H61" i="2"/>
  <c r="F51" i="2"/>
  <c r="E51" i="2"/>
  <c r="D51" i="2"/>
  <c r="D16" i="2"/>
  <c r="E66" i="2"/>
  <c r="F66" i="2"/>
  <c r="E64" i="2"/>
  <c r="F64" i="2"/>
  <c r="D64" i="2"/>
  <c r="E47" i="2"/>
  <c r="F47" i="2"/>
  <c r="D47" i="2"/>
  <c r="E39" i="2"/>
  <c r="F39" i="2"/>
  <c r="D39" i="2"/>
  <c r="E37" i="2"/>
  <c r="F37" i="2"/>
  <c r="D37" i="2"/>
  <c r="E31" i="2"/>
  <c r="F31" i="2"/>
  <c r="G31" i="2" s="1"/>
  <c r="E23" i="2"/>
  <c r="F23" i="2"/>
  <c r="D23" i="2"/>
  <c r="F16" i="2"/>
  <c r="F6" i="2"/>
  <c r="G57" i="2" l="1"/>
  <c r="H57" i="2"/>
  <c r="G16" i="2"/>
  <c r="H16" i="2"/>
  <c r="G37" i="2"/>
  <c r="H37" i="2"/>
  <c r="G23" i="2"/>
  <c r="H23" i="2"/>
  <c r="G39" i="2"/>
  <c r="H39" i="2"/>
  <c r="H64" i="2"/>
  <c r="G47" i="2"/>
  <c r="H47" i="2"/>
  <c r="H51" i="2"/>
  <c r="G51" i="2"/>
  <c r="H53" i="2"/>
  <c r="G66" i="2"/>
  <c r="H66" i="2"/>
  <c r="H31" i="2"/>
  <c r="G6" i="2"/>
  <c r="H6" i="2"/>
  <c r="D70" i="2"/>
  <c r="F70" i="2"/>
  <c r="E70" i="2"/>
  <c r="G70" i="2" l="1"/>
  <c r="H70" i="2"/>
</calcChain>
</file>

<file path=xl/sharedStrings.xml><?xml version="1.0" encoding="utf-8"?>
<sst xmlns="http://schemas.openxmlformats.org/spreadsheetml/2006/main" count="197" uniqueCount="118">
  <si>
    <t>03</t>
  </si>
  <si>
    <t>14</t>
  </si>
  <si>
    <t>Прочие межбюджетные трансферты общего характера</t>
  </si>
  <si>
    <t>01</t>
  </si>
  <si>
    <t>Дотации на выравнивание бюджетной обеспеченности субъектов Российской Федерации и муниципальных образований</t>
  </si>
  <si>
    <t>13</t>
  </si>
  <si>
    <t>02</t>
  </si>
  <si>
    <t>12</t>
  </si>
  <si>
    <t>Периодическая печать и издательства</t>
  </si>
  <si>
    <t>11</t>
  </si>
  <si>
    <t>Массовый спорт</t>
  </si>
  <si>
    <t>Физическая культура</t>
  </si>
  <si>
    <t>06</t>
  </si>
  <si>
    <t>10</t>
  </si>
  <si>
    <t>04</t>
  </si>
  <si>
    <t>Охрана семьи и детства</t>
  </si>
  <si>
    <t>Социальное обеспечение населения</t>
  </si>
  <si>
    <t>Пенсионное обеспечение</t>
  </si>
  <si>
    <t>09</t>
  </si>
  <si>
    <t>Другие вопросы в области здравоохранения</t>
  </si>
  <si>
    <t>08</t>
  </si>
  <si>
    <t>Другие вопросы в области культуры, кинематографии</t>
  </si>
  <si>
    <t>Культура</t>
  </si>
  <si>
    <t>07</t>
  </si>
  <si>
    <t>Другие вопросы в области образования</t>
  </si>
  <si>
    <t>Общее образование</t>
  </si>
  <si>
    <t>Дошкольное образование</t>
  </si>
  <si>
    <t>05</t>
  </si>
  <si>
    <t>Другие вопросы в области охраны окружающей среды</t>
  </si>
  <si>
    <t>Другие вопросы в области жилищно-коммунального хозяйства</t>
  </si>
  <si>
    <t>Благоустройство</t>
  </si>
  <si>
    <t>Коммунальное хозяйство</t>
  </si>
  <si>
    <t>Жилищное хозяйство</t>
  </si>
  <si>
    <t>Другие вопросы в области национальной экономики</t>
  </si>
  <si>
    <t>Связь и информатика</t>
  </si>
  <si>
    <t>Дорожное хозяйство (дорожные фонды)</t>
  </si>
  <si>
    <t>Транспорт</t>
  </si>
  <si>
    <t>Сельское хозяйство и рыболовство</t>
  </si>
  <si>
    <t>Общеэкономические вопросы</t>
  </si>
  <si>
    <t>Другие вопросы в области национальной безопасности и правоохранительной деятельности</t>
  </si>
  <si>
    <t>Органы юстиции</t>
  </si>
  <si>
    <t>Мобилизационная и вневойсковая подготовка</t>
  </si>
  <si>
    <t>Другие 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</si>
  <si>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</si>
  <si>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</si>
  <si>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</si>
  <si>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</si>
  <si>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высшего должностного лица субъекта Российской Федерации и муниципального образования</t>
  </si>
  <si>
    <t>Пр</t>
  </si>
  <si>
    <t>Рз</t>
  </si>
  <si>
    <t>(рублей)</t>
  </si>
  <si>
    <t>Резервные фонды</t>
  </si>
  <si>
    <t>Исполнено за год</t>
  </si>
  <si>
    <t>План на год</t>
  </si>
  <si>
    <t xml:space="preserve">% исполнения </t>
  </si>
  <si>
    <t>к первоначально утвержденному плану на год</t>
  </si>
  <si>
    <t>к уточненному плану на год</t>
  </si>
  <si>
    <t>ВСЕГО РАСХОДОВ</t>
  </si>
  <si>
    <t>Пояснения по отклонениям выше/ниже 5%</t>
  </si>
  <si>
    <t>к первоначально утвержденному плану на год (гр.7)</t>
  </si>
  <si>
    <t>к уточненному плану на год (гр.8)</t>
  </si>
  <si>
    <t>Дополнительное образование детей</t>
  </si>
  <si>
    <t>Молодежная политика</t>
  </si>
  <si>
    <t>Спорт высших достижений</t>
  </si>
  <si>
    <t xml:space="preserve">уточненный </t>
  </si>
  <si>
    <t>Обслуживание государственного (муниципального) внутреннего долга</t>
  </si>
  <si>
    <t>Защита населения и территории от чрезвычайных ситуаций природного и техногенного характера, пожарная безопасность</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</si>
  <si>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</si>
  <si>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</si>
  <si>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</si>
  <si>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</si>
  <si>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</si>
  <si>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</si>
  <si>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</si>
  <si>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КУЛЬТУРА, КИНЕМАТОГРАФИЯ</t>
  </si>
  <si>
    <t>ЗДРАВООХРАНЕНИЕ</t>
  </si>
  <si>
    <t>СОЦИАЛЬНАЯ ПОЛИТИКА</t>
  </si>
  <si>
    <t>ФИЗИЧЕСКАЯ КУЛЬТУРА И СПОРТ</t>
  </si>
  <si>
    <t>СРЕДСТВА МАССОВОЙ ИНФОРМАЦИИ</t>
  </si>
  <si>
    <t>ОБСЛУЖИВАНИЕ ГОСУДАРСТВЕННОГО (МУНИЦИПАЛЬНОГО) ДОЛГА</t>
  </si>
  <si>
    <t>МЕЖБЮДЖЕТНЫЕ ТРАНСФЕРТЫ ОБЩЕГО ХАРАКТЕРА БЮДЖЕТАМ БЮДЖЕТНОЙ СИСТЕМЫ РОССИЙСКОЙ ФЕДЕРАЦИИ</t>
  </si>
  <si>
    <t>Телевидение и радиовещание</t>
  </si>
  <si>
    <t>Обеспечение проведения выборов и референдумов</t>
  </si>
  <si>
    <t>Гражданская оборона</t>
  </si>
  <si>
    <t xml:space="preserve">Наименование </t>
  </si>
  <si>
    <t>Сведения о фактически произведенных расходах бюджета Советского района по разделам и подразделам классификации расходов бюджета за 2024 год в сравнении с первоначально утвержденными решением о бюджете значениями и с уточненными значениями с учетом внесенных изменений</t>
  </si>
  <si>
    <t>первоначально утвержденный (решение Думы Советского района от 20.12.2023 № 238)</t>
  </si>
  <si>
    <t>в 6,7 раза</t>
  </si>
  <si>
    <t>в 8,8 раза</t>
  </si>
  <si>
    <t>в 2,5 раза</t>
  </si>
  <si>
    <t>Уменьшены расходы, в результате сложившейся экономии на функционирование Думы Советского района.</t>
  </si>
  <si>
    <t>Расходы за счет средств резервного фонда администрации Советского района осуществляются по соответствующим разделам и подразделам.</t>
  </si>
  <si>
    <t xml:space="preserve">Ввиду сложившейся экономии по муниципальному контракту на обслуживание тревожной сигнализации муниципального объекта.
</t>
  </si>
  <si>
    <t>Увеличены бюджетные ассигнования за счет средств местного бюджета на обеспечение работы аппаратно-программного комплекса "Безопасный город", Система-112 и муниципальной автоматизированной системы оповещения населения, реализуемых муниципальным казенным учреждением "Единая дежурно-диспетчерская служба Советского района".</t>
  </si>
  <si>
    <t>Ввиду увеличения бюджетных ассигнований за счет средств местного бюджета на транспортное обеспечение учащихся общеобразовательных учреждений.</t>
  </si>
  <si>
    <t>Ввиду отсутствия заявок от поставщиков на аукцион по установке, настройке, активации сертификата совместной технической поддержки средств защиты информации, передачу права для использования ПО VipNet.</t>
  </si>
  <si>
    <t>Ввиду поступления дотации на поддержку мер по обеспечению сбалансированности бюджетов городских округов и муниципальных районов Ханты-Мансийского автономного округа – Югры на обеспечение социально-значимых расходов (доведение заработной платы низкооплачиваемых категорий работников муниципальных учреждений Советского района до минимального размера оплаты труда).</t>
  </si>
  <si>
    <t>В связи с тем, что сроки прохождения Государственной экологической экспертизы выходят за рамки 2024 финансового года.</t>
  </si>
  <si>
    <t>Ввиду сложившейся экономии исходя из количества обратившихся получателей услуг на дополнительное образование детей.</t>
  </si>
  <si>
    <t xml:space="preserve">Ввиду увеличения бюджетных ассигнований за счет средств местного бюджета на организацию и осуществление мероприятий по работе с детьми и молодежью. </t>
  </si>
  <si>
    <t xml:space="preserve">Ввиду сложившейся экономии фактических расходов на мероприятия по проведению дезинсекции и дератизации. </t>
  </si>
  <si>
    <t>Ввиду увеличения за счет средств местного бюджета бюджетных ассигнований на оплату услуг по информированию населения в средствах массовой информации о деятельности органов местного самоуправления.</t>
  </si>
  <si>
    <t>Ввиду уменьшения потребности в бюджетных ассигнованиях за счет средств местного бюджета на периодическую печать.</t>
  </si>
  <si>
    <t>Ввиду увеличения за счет средств местного бюджета бюджетных ассигнований на обслуживание муниципального долга Советского района.</t>
  </si>
  <si>
    <t>Увеличены бюджетные ассигнования за счет средств местного бюджета на обеспечение деятельности (оказание услуг) муниципальных учреждений Советского района.</t>
  </si>
  <si>
    <t>Ввиду уменьшения объемов субвенции из бюджета Ханты-Мансийского автономного округа – Югры  на поддержку сельскохозяйственного производства и деятельности по заготовке и переработке дикоросов.</t>
  </si>
  <si>
    <t xml:space="preserve">Ввиду дополнительного поступления из бюджета Ханты-Мансийского автономного округа – Югры :                                     1) субсидии на реализацию полномочий в области строительства и жилищных отношений;                                                      2) субсидии на обеспечение устойчивого сокращения непригодного для проживания жилищного фонда за счет средств бюджета Ханты-Мансийского автономного округа – Югры.                                           Увеличены бюджетные ассигнования за счет средств местного бюджета на оплату коммунальных услуг за объекты муниципальной собственности, на оплату транспортного налога, нотариальные действия, оплату за охрану имущества и прочие расходы. Увеличены бюджетные ассигнования за счет прочих целевых поступлений по договорам пожертвования, для обеспечения  доли софинансирования субсидий из бюджета Ханты-Мансийского автономногоокруга – Югры . </t>
  </si>
  <si>
    <t>Ввиду дополнительного поступления из бюджета Ханты-Мансийского автономного округа – Югры :                          1) субсидии на обеспечение мероприятий по модернизации систем коммунальной инфраструктуры;                                 2) субсидии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                                                         3) иных межбюджетных трансфертов за счет средств резервного фонда Правительства Ханты-Мансийского автономного округа – Югры  на финансовое обеспечение затрат на реализацию услуг теплоснабжения, водоснабжения и водоотведения на территории Советского района;                   4) иных межбюджетных трансфертов за счет средств резервного фонда Правительства Ханты-Мансийского автономного округа – Югры  на финансовое обеспечение затрат (недополученных доходов) на реализацию услуг теплоснабжения, водоснабжения и водоотведения на территории Советского района;                     5) субвенции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За счет средств местного бюджета увеличены бюджетные ассигнования на финансовое обеспечение затрат (недополученных доходов) на реализацию услуг теплоснабжения, водоснабжения и водоотведения на территории Советского района, а также на обеспечение доли софинансирования к поступившим субсидиям из бюджета Ханты-Мансийского автономного округа – Югры .</t>
  </si>
  <si>
    <t>Ввиду дополнительного поступления из бюджета Ханты-Мансийского автономного округа – Югры иных межбюджетных трансфертов на обеспечение расходов за счет бюджетных ассигнований резервного фонда Правительства Ханты-Мансийского автономного округа – Югры, за исключением расходов, источником финансового обеспечения которых являются иные межбюджетные трансферты на реализацию наказов избирателей депутатам Думы Ханты-Мансийского автономного округа – Югры. Увеличены бюджетные ассигнования за счет средств местного бюджета:                                                          1) на обеспечение мероприятий на оказание услуг по охране муницпальных объектов и имущества, обеспечение внутриобъектового и пропускного режимов; 
2) на организацию проведения технической инвентаризации, постановки на государственный кадастровый учет объектов муниципальной недвижимости, на оплату коммунальных услуг за объекты муниципальной собственности, на проведение оценки объектов недвижимости для вовлечения в сделки, оплату транспортного налога, нотариальные действия, за охрану имущества.</t>
  </si>
  <si>
    <t xml:space="preserve">Ввиду увеличения иных межбюджетных трансфертов на реализацию мероприятий по содействию трудоустройству граждан за счет средств бюджета Ханты-Мансийского автономного округа – Югры. </t>
  </si>
  <si>
    <t>Ввиду дополнительного поступления из бюджета Ханты-Мансийского автономного округа – Югры:                              1) субсидии на обеспечение комплексного развития сельских территорий;                                                                                                                                 2) субсидии на реализацию инициативных проектов, отобранных по результатам конкурса.                                                    За счет средств местного бюджета увеличены бюджетные ассигнования в целях софинансирования консолидированной субсидии на поддержку государственных программ субъектов Российской Федерации и муниципальных программ формирования современной городской среды, а также на обеспечение комплексного развития сельских территорий. За счет иных межбюджетных трансфертов, передаваемых от городских и сельского поселений, входящих в состав Советского района (далее поселения), на осуществление части полномочий по решению вопросов местного значения, увеличены бюджетные ассигнования на организацию освещения территорий поселений.</t>
  </si>
  <si>
    <t>Ввиду дополнительного поступления из бюджета Ханты-Мансийского автономного округа – Югры:                                    1) иных межбюджетных трансфертов на реализацию наказов избирателей депутатам Думы Ханты-Мансийского автономного округа – Югры;                            2) субсидии на реализацию инициативных проектов, отобранных по результатам конкурса;                      3) иных межбюджетных трансферты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4) дотации на поддержку мер по обеспечению сбалансированности бюджетов городских округов и муниципальных районов Ханты-Мансийского автономного округа – Югры (направлены на обеспечение достигнутого уровня соотношений оплаты труда отдельных категорий работников, попадающих под действие указов Президента Российской Федерации от 2012 года).                                                                  Увеличены бюджетные ассигнования за счет средств местного бюджета:           1) на финансовое обеспечение расходов муниципальных учреждений поселений, возникающих в связи с реализацией, предусмотренных законодательством Российской Федерации, полномочий органов местного самоуправления Советского района и органов местного самоуправления поселений, по обращениям депутатов Думы Советского района;                                   2) на обеспечение деятельности (оказание услуг) муниципальных учреждений Советского района.</t>
  </si>
  <si>
    <t xml:space="preserve">Ввиду дополнительного поступления из бюджета Ханты-Мансийского автономного округа – Югры:                1) 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                                                         2) консолидированной субсидии на переселение граждан из не предназначенных для проживания строений, созданных в период промышленного освоения Сибири и Дальнего Востока;                                                 3) субсидии на реализацию полномочий в области строительства и жилищных отношений.                                       За счет средств местного бюджета увеличены бюджетные ассигнования: 1) на выплаты почетным гражданам Советского района;                                   2) на оказание единовременной материальной помощи гражданам, оказавшимся в трудной жизненной ситуации, возникшей в результате пожара.
</t>
  </si>
  <si>
    <t>В связи с проведением выборов в Советском районе дополнительно увеличены бюджетные ассигнования решением Думы Советского района от 28 мая 2024 года № 292 о внесении изменений в бюджет.</t>
  </si>
  <si>
    <t xml:space="preserve">Ввиду дополнительного поступления субсидий по распоряжению Правительства Ханты-Мансийского автономного округа – Югры  от 26 января 2024 года № 21-рп "О Соглашении о сотрудничестве между Правительством Ханты-Мансийского автономного округа – Югры  и ПАО "ЛУКОЙЛ" на 2024-2028 годы" на ремонт автомобильной дороги по ул. Киевская - ул. Защитников Отечества в г. Советский.                                                              За счет средств местного бюджета увеличены бюджетные ассигнования:                                                      1) на ремонт дорожного покрытия автомобильной дороги "Подъезд к п. Юбилейный";                                                2) на вывоз снежных масс с улично-дорожной сети поселений Советского района;                                                             3) на финансовое обеспечение работ по содержанию автомобильных дорог общего пользования местного значения г.п. Агириш;                               4) на ремонт автомобильной дороги ул. Обская (от ул. Южная до ул. Тюменская) протяженностью 302 м в г.п. Коммунистический;                          5) на ремонт автомобильной дороги "г.п. Малиновский - пост ГАИ г.п. Пионерский", на основании заключенного соглашения о передаче осуществления части полномочий администрации городского поселения Малиновский администрации Советского района.
</t>
  </si>
  <si>
    <t xml:space="preserve">Ввиду дополнительного поступления из бюджета Ханты-Мансийского автономного округа – Югры:                      1)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2) 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3) иных межбюджетных трансфертов на реализацию наказов избирателей депутатам Думы Ханты-Мансийского автономного округа – Югры;                      4) иных межбюджетных трансфертов за счет бюджетных ассигнований резервного фонда Правительства Ханты-Мансийского автономного округа – Югры, за исключением иных межбюджетных трансфертов на реализацию наказов избирателей депутатам Думы Ханты-Мансийского автономного округа – Югры. </t>
  </si>
  <si>
    <t xml:space="preserve">Ввиду дополнительного поступления из бюджета Ханты-Мансийского автономного округа – Югры:                               1) иных межбюджетных трансфертов за счет бюджетных ассигнований резервного фонда Правительства Ханты-Мансийского автономного округа – Югры, за исключением иных межбюджетных трансфертов на реализацию наказов избирателей депутатам Думы Ханты-Мансийского автономного округа – Югры;                              2) иных межбюджетных трансфертов победителям конкурсов муниципальных образований Ханты-Мансийского автономногоокруга – Югры в сфере организации мероприятий по профилактике незаконного потребления наркотических средств и психотропных веществ, наркомании.                                           За счет средств местного бюджета  увеличены расходы:                                  1) на обеспечение деятельности (оказание услуг) муниципальных учреждений;                                                2) на организацию отдыха детей в палаточных лагерях Советского района;                                                            3) на обеспечение комплексной безопасности, комфортных и универсальных условий образовательного процесса;                   4) на создание условий для антитеррористической безопасности муниципальных учреждений.
</t>
  </si>
  <si>
    <t>Ввиду дополнительного поступления из бюджета Ханты-Мансийского автономного округа – Югры:                      1) иных межбюджетных трансфертов за счет бюджетных ассигнований резервного фонда Правительства Ханты-Мансийского автономного округа – Югры, за исключением иных межбюджетных трансфертов на реализацию наказов избирателей депутатам Думы Ханты-Мансийского автономного округа – Югры;                       2) дотации на поддержку мер по обеспечению сбалансированности бюджетов городских округов и муниципальных районов Ханты-Мансийского автономного округа – Югры на обеспечение социально-значимых расходов (доведение заработной платы низкооплачиваемых категорий работников муниципальных учреждений Советского района до минимального размера оплаты труда);                                       3) дотации для финансового обеспечения расходных обязательств муниципальных образований Ханты-Мансийского автономного округа – Югры по решению вопросов местного значения (поощрение муниципальных управленческих команд).                                   За счет средств местного бюджета увеличены бюджетные ассигнования на оказание финансовой помощи в случае возникновения в течение текущего финансового года ситуации, затрагивающей основные сферы жизнедеятельности населения поселения, для решения которой необходимы дополнительные средства.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</si>
</sst>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Red]\-#,##0.00;0.00"/>
    <numFmt numFmtId="166" formatCode="0000"/>
    <numFmt numFmtId="167" formatCode="#,##0.00_ ;[Red]\-#,##0.00\ "/>
  </numFmts>
  <fonts count="10"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9"/>
      <name val="Times New Roman"/>
      <family val="1"/>
      <charset val="204"/>
    </font>
    <font>
      <sz val="10"/>
      <name val="Arial"/>
      <family val="2"/>
      <charset val="204"/>
    </font>
    <font>
      <sz val="10"/>
      <color rgb="FFFF0000"/>
      <name val="Times New Roman"/>
      <family val="1"/>
      <charset val="204"/>
    </font>
    <font>
      <sz val="10"/>
      <name val="Arial"/>
      <family val="2"/>
      <charset val="204"/>
    </font>
    <font>
      <sz val="10"/>
      <name val="Times New Roman"/>
      <family val="1"/>
      <charset val="204"/>
    </font>
    <font>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45">
    <xf numFmtId="0" fontId="0"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176">
    <xf numFmtId="0" fontId="0" fillId="0" borderId="0" xfId="0"/>
    <xf numFmtId="0" fontId="2" fillId="2" borderId="0" xfId="1" applyFont="1" applyFill="1"/>
    <xf numFmtId="0" fontId="3" fillId="2" borderId="0" xfId="1" applyNumberFormat="1" applyFont="1" applyFill="1" applyAlignment="1" applyProtection="1">
      <protection hidden="1"/>
    </xf>
    <xf numFmtId="0" fontId="2" fillId="2" borderId="0" xfId="1" applyFont="1" applyFill="1" applyAlignment="1">
      <alignment horizontal="left"/>
    </xf>
    <xf numFmtId="0" fontId="2" fillId="2" borderId="0" xfId="1" applyNumberFormat="1" applyFont="1" applyFill="1" applyAlignment="1" applyProtection="1">
      <alignment horizontal="right"/>
      <protection hidden="1"/>
    </xf>
    <xf numFmtId="0" fontId="2" fillId="2" borderId="1" xfId="1" applyFont="1" applyFill="1" applyBorder="1" applyAlignment="1">
      <alignment horizontal="center" vertical="center"/>
    </xf>
    <xf numFmtId="166" fontId="3" fillId="2" borderId="1" xfId="1" applyNumberFormat="1" applyFont="1" applyFill="1" applyBorder="1" applyAlignment="1" applyProtection="1">
      <alignment horizontal="left" vertical="center" wrapText="1"/>
      <protection hidden="1"/>
    </xf>
    <xf numFmtId="0" fontId="3" fillId="2" borderId="1" xfId="1" applyNumberFormat="1" applyFont="1" applyFill="1" applyBorder="1" applyAlignment="1" applyProtection="1">
      <alignment horizontal="center" vertical="center"/>
      <protection hidden="1"/>
    </xf>
    <xf numFmtId="164" fontId="3" fillId="2" borderId="1" xfId="1" applyNumberFormat="1" applyFont="1" applyFill="1" applyBorder="1" applyAlignment="1" applyProtection="1">
      <alignment horizontal="center" vertical="center"/>
      <protection hidden="1"/>
    </xf>
    <xf numFmtId="0" fontId="3" fillId="2" borderId="1" xfId="1" applyFont="1" applyFill="1" applyBorder="1" applyAlignment="1">
      <alignment horizontal="left" vertical="center"/>
    </xf>
    <xf numFmtId="0" fontId="3" fillId="2" borderId="1" xfId="1" applyFont="1" applyFill="1" applyBorder="1" applyAlignment="1">
      <alignment horizontal="center" vertical="center"/>
    </xf>
    <xf numFmtId="0" fontId="3" fillId="2" borderId="0" xfId="1" applyNumberFormat="1" applyFont="1" applyFill="1" applyAlignment="1" applyProtection="1">
      <alignment horizontal="center"/>
      <protection hidden="1"/>
    </xf>
    <xf numFmtId="0" fontId="2" fillId="2" borderId="0" xfId="1" applyFont="1" applyFill="1" applyAlignment="1">
      <alignment horizontal="center"/>
    </xf>
    <xf numFmtId="0" fontId="2" fillId="2" borderId="1" xfId="1" applyFont="1" applyFill="1" applyBorder="1" applyAlignment="1">
      <alignment horizontal="left" vertical="center" wrapText="1"/>
    </xf>
    <xf numFmtId="0" fontId="2" fillId="3" borderId="0" xfId="1" applyFont="1" applyFill="1"/>
    <xf numFmtId="0" fontId="6" fillId="3" borderId="0" xfId="1" applyFont="1" applyFill="1"/>
    <xf numFmtId="0" fontId="2" fillId="2" borderId="0" xfId="1" applyFont="1" applyFill="1" applyAlignment="1">
      <alignment vertical="center"/>
    </xf>
    <xf numFmtId="2" fontId="2" fillId="2" borderId="1" xfId="1" applyNumberFormat="1" applyFont="1" applyFill="1" applyBorder="1" applyAlignment="1">
      <alignment horizontal="center" vertical="center"/>
    </xf>
    <xf numFmtId="0" fontId="2" fillId="2" borderId="1" xfId="1" applyFont="1" applyFill="1" applyBorder="1" applyAlignment="1">
      <alignment horizontal="left" vertical="top" wrapText="1"/>
    </xf>
    <xf numFmtId="167" fontId="2" fillId="2" borderId="0" xfId="1" applyNumberFormat="1" applyFont="1" applyFill="1"/>
    <xf numFmtId="166" fontId="2" fillId="2" borderId="1" xfId="1" applyNumberFormat="1" applyFont="1" applyFill="1" applyBorder="1" applyAlignment="1" applyProtection="1">
      <alignment horizontal="left" vertical="center" wrapText="1"/>
      <protection hidden="1"/>
    </xf>
    <xf numFmtId="0" fontId="2" fillId="2" borderId="1" xfId="1" applyNumberFormat="1" applyFont="1" applyFill="1" applyBorder="1" applyAlignment="1" applyProtection="1">
      <alignment horizontal="center" vertical="center"/>
      <protection hidden="1"/>
    </xf>
    <xf numFmtId="164" fontId="2" fillId="2" borderId="1" xfId="1" applyNumberFormat="1" applyFont="1" applyFill="1" applyBorder="1" applyAlignment="1" applyProtection="1">
      <alignment horizontal="center" vertical="center"/>
      <protection hidden="1"/>
    </xf>
    <xf numFmtId="0" fontId="4" fillId="2" borderId="1" xfId="1" applyNumberFormat="1" applyFont="1" applyFill="1" applyBorder="1" applyAlignment="1" applyProtection="1">
      <alignment horizontal="center" vertical="center" wrapText="1"/>
      <protection hidden="1"/>
    </xf>
    <xf numFmtId="0" fontId="4" fillId="2" borderId="1" xfId="1" applyFont="1" applyFill="1" applyBorder="1" applyAlignment="1">
      <alignment horizontal="center" vertical="center" wrapText="1"/>
    </xf>
    <xf numFmtId="4" fontId="3" fillId="2" borderId="1" xfId="1" applyNumberFormat="1" applyFont="1" applyFill="1" applyBorder="1" applyAlignment="1" applyProtection="1">
      <alignment horizontal="center" vertical="center"/>
      <protection hidden="1"/>
    </xf>
    <xf numFmtId="2" fontId="3" fillId="2" borderId="1" xfId="1" applyNumberFormat="1" applyFont="1" applyFill="1" applyBorder="1" applyAlignment="1">
      <alignment horizontal="center" vertical="center"/>
    </xf>
    <xf numFmtId="2" fontId="3" fillId="2" borderId="1" xfId="1" applyNumberFormat="1" applyFont="1" applyFill="1" applyBorder="1" applyAlignment="1">
      <alignment horizontal="left"/>
    </xf>
    <xf numFmtId="0" fontId="2" fillId="2" borderId="1" xfId="1" applyFont="1" applyFill="1" applyBorder="1" applyAlignment="1">
      <alignment horizontal="left"/>
    </xf>
    <xf numFmtId="165" fontId="8" fillId="2" borderId="1" xfId="56" applyNumberFormat="1" applyFont="1" applyFill="1" applyBorder="1" applyAlignment="1" applyProtection="1">
      <alignment horizontal="center" vertical="center"/>
      <protection hidden="1"/>
    </xf>
    <xf numFmtId="165" fontId="8" fillId="2" borderId="1" xfId="64" applyNumberFormat="1" applyFont="1" applyFill="1" applyBorder="1" applyAlignment="1" applyProtection="1">
      <alignment horizontal="center" vertical="center"/>
      <protection hidden="1"/>
    </xf>
    <xf numFmtId="165" fontId="9" fillId="2" borderId="1" xfId="106" applyNumberFormat="1" applyFont="1" applyFill="1" applyBorder="1" applyAlignment="1" applyProtection="1">
      <alignment horizontal="center" vertical="center"/>
      <protection hidden="1"/>
    </xf>
    <xf numFmtId="165" fontId="2" fillId="2" borderId="1" xfId="57" applyNumberFormat="1" applyFont="1" applyFill="1" applyBorder="1" applyAlignment="1" applyProtection="1">
      <alignment horizontal="center" vertical="center"/>
      <protection hidden="1"/>
    </xf>
    <xf numFmtId="165" fontId="2" fillId="2" borderId="1" xfId="65" applyNumberFormat="1" applyFont="1" applyFill="1" applyBorder="1" applyAlignment="1" applyProtection="1">
      <alignment horizontal="center" vertical="center"/>
      <protection hidden="1"/>
    </xf>
    <xf numFmtId="165" fontId="2" fillId="2" borderId="1" xfId="107" applyNumberFormat="1" applyFont="1" applyFill="1" applyBorder="1" applyAlignment="1" applyProtection="1">
      <alignment horizontal="center" vertical="center"/>
      <protection hidden="1"/>
    </xf>
    <xf numFmtId="165" fontId="2" fillId="2" borderId="1" xfId="58" applyNumberFormat="1" applyFont="1" applyFill="1" applyBorder="1" applyAlignment="1" applyProtection="1">
      <alignment horizontal="center" vertical="center"/>
      <protection hidden="1"/>
    </xf>
    <xf numFmtId="165" fontId="2" fillId="2" borderId="1" xfId="66" applyNumberFormat="1" applyFont="1" applyFill="1" applyBorder="1" applyAlignment="1" applyProtection="1">
      <alignment horizontal="center" vertical="center"/>
      <protection hidden="1"/>
    </xf>
    <xf numFmtId="165" fontId="2" fillId="2" borderId="1" xfId="108" applyNumberFormat="1" applyFont="1" applyFill="1" applyBorder="1" applyAlignment="1" applyProtection="1">
      <alignment horizontal="center" vertical="center"/>
      <protection hidden="1"/>
    </xf>
    <xf numFmtId="165" fontId="2" fillId="2" borderId="1" xfId="59" applyNumberFormat="1" applyFont="1" applyFill="1" applyBorder="1" applyAlignment="1" applyProtection="1">
      <alignment horizontal="center" vertical="center"/>
      <protection hidden="1"/>
    </xf>
    <xf numFmtId="165" fontId="2" fillId="2" borderId="1" xfId="67" applyNumberFormat="1" applyFont="1" applyFill="1" applyBorder="1" applyAlignment="1" applyProtection="1">
      <alignment horizontal="center" vertical="center"/>
      <protection hidden="1"/>
    </xf>
    <xf numFmtId="165" fontId="2" fillId="2" borderId="1" xfId="109" applyNumberFormat="1" applyFont="1" applyFill="1" applyBorder="1" applyAlignment="1" applyProtection="1">
      <alignment horizontal="center" vertical="center"/>
      <protection hidden="1"/>
    </xf>
    <xf numFmtId="0" fontId="2" fillId="2" borderId="1" xfId="1" applyFont="1" applyFill="1" applyBorder="1" applyAlignment="1">
      <alignment vertical="center" wrapText="1"/>
    </xf>
    <xf numFmtId="165" fontId="2" fillId="2" borderId="1" xfId="60" applyNumberFormat="1" applyFont="1" applyFill="1" applyBorder="1" applyAlignment="1" applyProtection="1">
      <alignment horizontal="center" vertical="center"/>
      <protection hidden="1"/>
    </xf>
    <xf numFmtId="165" fontId="2" fillId="2" borderId="1" xfId="68" applyNumberFormat="1" applyFont="1" applyFill="1" applyBorder="1" applyAlignment="1" applyProtection="1">
      <alignment horizontal="center" vertical="center"/>
      <protection hidden="1"/>
    </xf>
    <xf numFmtId="165" fontId="2" fillId="2" borderId="1" xfId="110" applyNumberFormat="1" applyFont="1" applyFill="1" applyBorder="1" applyAlignment="1" applyProtection="1">
      <alignment horizontal="center" vertical="center"/>
      <protection hidden="1"/>
    </xf>
    <xf numFmtId="166" fontId="8" fillId="2" borderId="1" xfId="61" applyNumberFormat="1" applyFont="1" applyFill="1" applyBorder="1" applyAlignment="1" applyProtection="1">
      <alignment horizontal="left" vertical="center" wrapText="1"/>
      <protection hidden="1"/>
    </xf>
    <xf numFmtId="165" fontId="2" fillId="2" borderId="1" xfId="62" applyNumberFormat="1" applyFont="1" applyFill="1" applyBorder="1" applyAlignment="1" applyProtection="1">
      <alignment horizontal="center" vertical="center"/>
      <protection hidden="1"/>
    </xf>
    <xf numFmtId="165" fontId="2" fillId="2" borderId="1" xfId="69" applyNumberFormat="1" applyFont="1" applyFill="1" applyBorder="1" applyAlignment="1" applyProtection="1">
      <alignment horizontal="center" vertical="center"/>
      <protection hidden="1"/>
    </xf>
    <xf numFmtId="165" fontId="2" fillId="2" borderId="1" xfId="111" applyNumberFormat="1" applyFont="1" applyFill="1" applyBorder="1" applyAlignment="1" applyProtection="1">
      <alignment horizontal="center" vertical="center"/>
      <protection hidden="1"/>
    </xf>
    <xf numFmtId="165" fontId="2" fillId="2" borderId="1" xfId="63" applyNumberFormat="1" applyFont="1" applyFill="1" applyBorder="1" applyAlignment="1" applyProtection="1">
      <alignment horizontal="center" vertical="center"/>
      <protection hidden="1"/>
    </xf>
    <xf numFmtId="165" fontId="2" fillId="2" borderId="1" xfId="70" applyNumberFormat="1" applyFont="1" applyFill="1" applyBorder="1" applyAlignment="1" applyProtection="1">
      <alignment horizontal="center" vertical="center"/>
      <protection hidden="1"/>
    </xf>
    <xf numFmtId="165" fontId="2" fillId="2" borderId="1" xfId="1" applyNumberFormat="1" applyFont="1" applyFill="1" applyBorder="1" applyAlignment="1" applyProtection="1">
      <alignment horizontal="center" vertical="center"/>
      <protection hidden="1"/>
    </xf>
    <xf numFmtId="165" fontId="2" fillId="2" borderId="1" xfId="0" applyNumberFormat="1" applyFont="1" applyFill="1" applyBorder="1" applyAlignment="1" applyProtection="1">
      <alignment horizontal="center" vertical="center"/>
      <protection hidden="1"/>
    </xf>
    <xf numFmtId="165" fontId="2" fillId="2" borderId="1" xfId="72" applyNumberFormat="1" applyFont="1" applyFill="1" applyBorder="1" applyAlignment="1" applyProtection="1">
      <alignment horizontal="center" vertical="center"/>
      <protection hidden="1"/>
    </xf>
    <xf numFmtId="165" fontId="2" fillId="2" borderId="1" xfId="113" applyNumberFormat="1" applyFont="1" applyFill="1" applyBorder="1" applyAlignment="1" applyProtection="1">
      <alignment horizontal="center" vertical="center"/>
      <protection hidden="1"/>
    </xf>
    <xf numFmtId="165" fontId="2" fillId="2" borderId="1" xfId="73" applyNumberFormat="1" applyFont="1" applyFill="1" applyBorder="1" applyAlignment="1" applyProtection="1">
      <alignment horizontal="center" vertical="center"/>
      <protection hidden="1"/>
    </xf>
    <xf numFmtId="165" fontId="2" fillId="2" borderId="1" xfId="114" applyNumberFormat="1" applyFont="1" applyFill="1" applyBorder="1" applyAlignment="1" applyProtection="1">
      <alignment horizontal="center" vertical="center"/>
      <protection hidden="1"/>
    </xf>
    <xf numFmtId="166" fontId="8" fillId="2" borderId="1" xfId="74" applyNumberFormat="1" applyFont="1" applyFill="1" applyBorder="1" applyAlignment="1" applyProtection="1">
      <alignment horizontal="left" vertical="center" wrapText="1"/>
      <protection hidden="1"/>
    </xf>
    <xf numFmtId="165" fontId="2" fillId="2" borderId="1" xfId="75" applyNumberFormat="1" applyFont="1" applyFill="1" applyBorder="1" applyAlignment="1" applyProtection="1">
      <alignment horizontal="center" vertical="center"/>
      <protection hidden="1"/>
    </xf>
    <xf numFmtId="165" fontId="2" fillId="2" borderId="1" xfId="115" applyNumberFormat="1" applyFont="1" applyFill="1" applyBorder="1" applyAlignment="1" applyProtection="1">
      <alignment horizontal="center" vertical="center"/>
      <protection hidden="1"/>
    </xf>
    <xf numFmtId="165" fontId="2" fillId="2" borderId="1" xfId="76" applyNumberFormat="1" applyFont="1" applyFill="1" applyBorder="1" applyAlignment="1" applyProtection="1">
      <alignment horizontal="center" vertical="center"/>
      <protection hidden="1"/>
    </xf>
    <xf numFmtId="165" fontId="2" fillId="2" borderId="1" xfId="116" applyNumberFormat="1" applyFont="1" applyFill="1" applyBorder="1" applyAlignment="1" applyProtection="1">
      <alignment horizontal="center" vertical="center"/>
      <protection hidden="1"/>
    </xf>
    <xf numFmtId="165" fontId="2" fillId="2" borderId="1" xfId="77" applyNumberFormat="1" applyFont="1" applyFill="1" applyBorder="1" applyAlignment="1" applyProtection="1">
      <alignment horizontal="center" vertical="center"/>
      <protection hidden="1"/>
    </xf>
    <xf numFmtId="165" fontId="2" fillId="2" borderId="1" xfId="117" applyNumberFormat="1" applyFont="1" applyFill="1" applyBorder="1" applyAlignment="1" applyProtection="1">
      <alignment horizontal="center" vertical="center"/>
      <protection hidden="1"/>
    </xf>
    <xf numFmtId="165" fontId="2" fillId="2" borderId="1" xfId="78" applyNumberFormat="1" applyFont="1" applyFill="1" applyBorder="1" applyAlignment="1" applyProtection="1">
      <alignment horizontal="center" vertical="center"/>
      <protection hidden="1"/>
    </xf>
    <xf numFmtId="165" fontId="2" fillId="2" borderId="1" xfId="118" applyNumberFormat="1" applyFont="1" applyFill="1" applyBorder="1" applyAlignment="1" applyProtection="1">
      <alignment horizontal="center" vertical="center"/>
      <protection hidden="1"/>
    </xf>
    <xf numFmtId="49" fontId="2" fillId="2" borderId="1" xfId="1" applyNumberFormat="1" applyFont="1" applyFill="1" applyBorder="1" applyAlignment="1">
      <alignment horizontal="left" vertical="center" wrapText="1"/>
    </xf>
    <xf numFmtId="165" fontId="2" fillId="2" borderId="1" xfId="79" applyNumberFormat="1" applyFont="1" applyFill="1" applyBorder="1" applyAlignment="1" applyProtection="1">
      <alignment horizontal="center" vertical="center"/>
      <protection hidden="1"/>
    </xf>
    <xf numFmtId="165" fontId="2" fillId="2" borderId="1" xfId="119" applyNumberFormat="1" applyFont="1" applyFill="1" applyBorder="1" applyAlignment="1" applyProtection="1">
      <alignment horizontal="center" vertical="center"/>
      <protection hidden="1"/>
    </xf>
    <xf numFmtId="165" fontId="2" fillId="2" borderId="1" xfId="80" applyNumberFormat="1" applyFont="1" applyFill="1" applyBorder="1" applyAlignment="1" applyProtection="1">
      <alignment horizontal="center" vertical="center"/>
      <protection hidden="1"/>
    </xf>
    <xf numFmtId="165" fontId="2" fillId="2" borderId="1" xfId="120" applyNumberFormat="1" applyFont="1" applyFill="1" applyBorder="1" applyAlignment="1" applyProtection="1">
      <alignment horizontal="center" vertical="center"/>
      <protection hidden="1"/>
    </xf>
    <xf numFmtId="165" fontId="2" fillId="2" borderId="1" xfId="82" applyNumberFormat="1" applyFont="1" applyFill="1" applyBorder="1" applyAlignment="1" applyProtection="1">
      <alignment horizontal="center" vertical="center"/>
      <protection hidden="1"/>
    </xf>
    <xf numFmtId="165" fontId="2" fillId="2" borderId="1" xfId="122" applyNumberFormat="1" applyFont="1" applyFill="1" applyBorder="1" applyAlignment="1" applyProtection="1">
      <alignment horizontal="center" vertical="center"/>
      <protection hidden="1"/>
    </xf>
    <xf numFmtId="165" fontId="2" fillId="2" borderId="1" xfId="83" applyNumberFormat="1" applyFont="1" applyFill="1" applyBorder="1" applyAlignment="1" applyProtection="1">
      <alignment horizontal="center" vertical="center"/>
      <protection hidden="1"/>
    </xf>
    <xf numFmtId="165" fontId="2" fillId="2" borderId="1" xfId="123" applyNumberFormat="1" applyFont="1" applyFill="1" applyBorder="1" applyAlignment="1" applyProtection="1">
      <alignment horizontal="center" vertical="center"/>
      <protection hidden="1"/>
    </xf>
    <xf numFmtId="4" fontId="2" fillId="2" borderId="1" xfId="1" applyNumberFormat="1" applyFont="1" applyFill="1" applyBorder="1" applyAlignment="1" applyProtection="1">
      <alignment horizontal="center" vertical="center"/>
      <protection hidden="1"/>
    </xf>
    <xf numFmtId="165" fontId="2" fillId="2" borderId="1" xfId="19" applyNumberFormat="1" applyFont="1" applyFill="1" applyBorder="1" applyAlignment="1" applyProtection="1">
      <alignment horizontal="center" vertical="center"/>
      <protection hidden="1"/>
    </xf>
    <xf numFmtId="2" fontId="2" fillId="2" borderId="2" xfId="1" applyNumberFormat="1" applyFont="1" applyFill="1" applyBorder="1" applyAlignment="1">
      <alignment horizontal="center" vertical="center"/>
    </xf>
    <xf numFmtId="0" fontId="2" fillId="2" borderId="1" xfId="1" applyFont="1" applyFill="1" applyBorder="1" applyAlignment="1">
      <alignment horizontal="center" vertical="center" wrapText="1"/>
    </xf>
    <xf numFmtId="165" fontId="2" fillId="2" borderId="1" xfId="21" applyNumberFormat="1" applyFont="1" applyFill="1" applyBorder="1" applyAlignment="1" applyProtection="1">
      <alignment horizontal="center" vertical="center"/>
      <protection hidden="1"/>
    </xf>
    <xf numFmtId="165" fontId="2" fillId="2" borderId="1" xfId="85" applyNumberFormat="1" applyFont="1" applyFill="1" applyBorder="1" applyAlignment="1" applyProtection="1">
      <alignment horizontal="center" vertical="center"/>
      <protection hidden="1"/>
    </xf>
    <xf numFmtId="165" fontId="2" fillId="2" borderId="1" xfId="125" applyNumberFormat="1" applyFont="1" applyFill="1" applyBorder="1" applyAlignment="1" applyProtection="1">
      <alignment horizontal="center" vertical="center"/>
      <protection hidden="1"/>
    </xf>
    <xf numFmtId="165" fontId="2" fillId="2" borderId="1" xfId="86" applyNumberFormat="1" applyFont="1" applyFill="1" applyBorder="1" applyAlignment="1" applyProtection="1">
      <alignment horizontal="center" vertical="center"/>
      <protection hidden="1"/>
    </xf>
    <xf numFmtId="165" fontId="2" fillId="2" borderId="1" xfId="126" applyNumberFormat="1" applyFont="1" applyFill="1" applyBorder="1" applyAlignment="1" applyProtection="1">
      <alignment horizontal="center" vertical="center"/>
      <protection hidden="1"/>
    </xf>
    <xf numFmtId="165" fontId="2" fillId="2" borderId="1" xfId="87" applyNumberFormat="1" applyFont="1" applyFill="1" applyBorder="1" applyAlignment="1" applyProtection="1">
      <alignment horizontal="center" vertical="center"/>
      <protection hidden="1"/>
    </xf>
    <xf numFmtId="165" fontId="2" fillId="2" borderId="1" xfId="127" applyNumberFormat="1" applyFont="1" applyFill="1" applyBorder="1" applyAlignment="1" applyProtection="1">
      <alignment horizontal="center" vertical="center"/>
      <protection hidden="1"/>
    </xf>
    <xf numFmtId="165" fontId="2" fillId="2" borderId="1" xfId="89" applyNumberFormat="1" applyFont="1" applyFill="1" applyBorder="1" applyAlignment="1" applyProtection="1">
      <alignment horizontal="center" vertical="center"/>
      <protection hidden="1"/>
    </xf>
    <xf numFmtId="165" fontId="2" fillId="2" borderId="1" xfId="129" applyNumberFormat="1" applyFont="1" applyFill="1" applyBorder="1" applyAlignment="1" applyProtection="1">
      <alignment horizontal="center" vertical="center"/>
      <protection hidden="1"/>
    </xf>
    <xf numFmtId="165" fontId="2" fillId="2" borderId="1" xfId="90" applyNumberFormat="1" applyFont="1" applyFill="1" applyBorder="1" applyAlignment="1" applyProtection="1">
      <alignment horizontal="center" vertical="center"/>
      <protection hidden="1"/>
    </xf>
    <xf numFmtId="165" fontId="2" fillId="2" borderId="1" xfId="130" applyNumberFormat="1" applyFont="1" applyFill="1" applyBorder="1" applyAlignment="1" applyProtection="1">
      <alignment horizontal="center" vertical="center"/>
      <protection hidden="1"/>
    </xf>
    <xf numFmtId="165" fontId="2" fillId="2" borderId="1" xfId="92" applyNumberFormat="1" applyFont="1" applyFill="1" applyBorder="1" applyAlignment="1" applyProtection="1">
      <alignment horizontal="center" vertical="center"/>
      <protection hidden="1"/>
    </xf>
    <xf numFmtId="165" fontId="2" fillId="2" borderId="1" xfId="132" applyNumberFormat="1" applyFont="1" applyFill="1" applyBorder="1" applyAlignment="1" applyProtection="1">
      <alignment horizontal="center" vertical="center"/>
      <protection hidden="1"/>
    </xf>
    <xf numFmtId="165" fontId="2" fillId="2" borderId="1" xfId="93" applyNumberFormat="1" applyFont="1" applyFill="1" applyBorder="1" applyAlignment="1" applyProtection="1">
      <alignment horizontal="center" vertical="center"/>
      <protection hidden="1"/>
    </xf>
    <xf numFmtId="165" fontId="2" fillId="2" borderId="1" xfId="133" applyNumberFormat="1" applyFont="1" applyFill="1" applyBorder="1" applyAlignment="1" applyProtection="1">
      <alignment horizontal="center" vertical="center"/>
      <protection hidden="1"/>
    </xf>
    <xf numFmtId="0" fontId="2" fillId="2" borderId="1" xfId="1" applyFont="1" applyFill="1" applyBorder="1" applyAlignment="1" applyProtection="1">
      <alignment vertical="center" wrapText="1"/>
      <protection hidden="1"/>
    </xf>
    <xf numFmtId="165" fontId="2" fillId="2" borderId="1" xfId="94" applyNumberFormat="1" applyFont="1" applyFill="1" applyBorder="1" applyAlignment="1" applyProtection="1">
      <alignment horizontal="center" vertical="center"/>
      <protection hidden="1"/>
    </xf>
    <xf numFmtId="165" fontId="2" fillId="2" borderId="1" xfId="134" applyNumberFormat="1" applyFont="1" applyFill="1" applyBorder="1" applyAlignment="1" applyProtection="1">
      <alignment horizontal="center" vertical="center"/>
      <protection hidden="1"/>
    </xf>
    <xf numFmtId="165" fontId="2" fillId="2" borderId="1" xfId="95" applyNumberFormat="1" applyFont="1" applyFill="1" applyBorder="1" applyAlignment="1" applyProtection="1">
      <alignment horizontal="center" vertical="center"/>
      <protection hidden="1"/>
    </xf>
    <xf numFmtId="165" fontId="2" fillId="2" borderId="1" xfId="135" applyNumberFormat="1" applyFont="1" applyFill="1" applyBorder="1" applyAlignment="1" applyProtection="1">
      <alignment horizontal="center" vertical="center"/>
      <protection hidden="1"/>
    </xf>
    <xf numFmtId="165" fontId="2" fillId="2" borderId="1" xfId="96" applyNumberFormat="1" applyFont="1" applyFill="1" applyBorder="1" applyAlignment="1" applyProtection="1">
      <alignment horizontal="center" vertical="center"/>
      <protection hidden="1"/>
    </xf>
    <xf numFmtId="165" fontId="2" fillId="2" borderId="1" xfId="136" applyNumberFormat="1" applyFont="1" applyFill="1" applyBorder="1" applyAlignment="1" applyProtection="1">
      <alignment horizontal="center" vertical="center"/>
      <protection hidden="1"/>
    </xf>
    <xf numFmtId="165" fontId="2" fillId="2" borderId="1" xfId="97" applyNumberFormat="1" applyFont="1" applyFill="1" applyBorder="1" applyAlignment="1" applyProtection="1">
      <alignment horizontal="center" vertical="center"/>
      <protection hidden="1"/>
    </xf>
    <xf numFmtId="165" fontId="2" fillId="2" borderId="1" xfId="137" applyNumberFormat="1" applyFont="1" applyFill="1" applyBorder="1" applyAlignment="1" applyProtection="1">
      <alignment horizontal="center" vertical="center"/>
      <protection hidden="1"/>
    </xf>
    <xf numFmtId="165" fontId="2" fillId="2" borderId="1" xfId="98" applyNumberFormat="1" applyFont="1" applyFill="1" applyBorder="1" applyAlignment="1" applyProtection="1">
      <alignment horizontal="center" vertical="center"/>
      <protection hidden="1"/>
    </xf>
    <xf numFmtId="165" fontId="2" fillId="2" borderId="1" xfId="138" applyNumberFormat="1" applyFont="1" applyFill="1" applyBorder="1" applyAlignment="1" applyProtection="1">
      <alignment horizontal="center" vertical="center"/>
      <protection hidden="1"/>
    </xf>
    <xf numFmtId="165" fontId="2" fillId="2" borderId="1" xfId="99" applyNumberFormat="1" applyFont="1" applyFill="1" applyBorder="1" applyAlignment="1" applyProtection="1">
      <alignment horizontal="center" vertical="center"/>
      <protection hidden="1"/>
    </xf>
    <xf numFmtId="165" fontId="2" fillId="2" borderId="1" xfId="139" applyNumberFormat="1" applyFont="1" applyFill="1" applyBorder="1" applyAlignment="1" applyProtection="1">
      <alignment horizontal="center" vertical="center"/>
      <protection hidden="1"/>
    </xf>
    <xf numFmtId="165" fontId="2" fillId="2" borderId="1" xfId="101" applyNumberFormat="1" applyFont="1" applyFill="1" applyBorder="1" applyAlignment="1" applyProtection="1">
      <alignment horizontal="center" vertical="center"/>
      <protection hidden="1"/>
    </xf>
    <xf numFmtId="165" fontId="2" fillId="2" borderId="1" xfId="141" applyNumberFormat="1" applyFont="1" applyFill="1" applyBorder="1" applyAlignment="1" applyProtection="1">
      <alignment horizontal="center" vertical="center"/>
      <protection hidden="1"/>
    </xf>
    <xf numFmtId="165" fontId="2" fillId="2" borderId="1" xfId="102" applyNumberFormat="1" applyFont="1" applyFill="1" applyBorder="1" applyAlignment="1" applyProtection="1">
      <alignment horizontal="center" vertical="center"/>
      <protection hidden="1"/>
    </xf>
    <xf numFmtId="165" fontId="2" fillId="2" borderId="1" xfId="142" applyNumberFormat="1" applyFont="1" applyFill="1" applyBorder="1" applyAlignment="1" applyProtection="1">
      <alignment horizontal="center" vertical="center"/>
      <protection hidden="1"/>
    </xf>
    <xf numFmtId="165" fontId="2" fillId="2" borderId="1" xfId="103" applyNumberFormat="1" applyFont="1" applyFill="1" applyBorder="1" applyAlignment="1" applyProtection="1">
      <alignment horizontal="center" vertical="center"/>
      <protection hidden="1"/>
    </xf>
    <xf numFmtId="165" fontId="2" fillId="2" borderId="1" xfId="143" applyNumberFormat="1" applyFont="1" applyFill="1" applyBorder="1" applyAlignment="1" applyProtection="1">
      <alignment horizontal="center" vertical="center"/>
      <protection hidden="1"/>
    </xf>
    <xf numFmtId="165" fontId="2" fillId="2" borderId="1" xfId="104" applyNumberFormat="1" applyFont="1" applyFill="1" applyBorder="1" applyAlignment="1" applyProtection="1">
      <alignment horizontal="center" vertical="center"/>
      <protection hidden="1"/>
    </xf>
    <xf numFmtId="165" fontId="2" fillId="2" borderId="1" xfId="144" applyNumberFormat="1" applyFont="1" applyFill="1" applyBorder="1" applyAlignment="1" applyProtection="1">
      <alignment horizontal="center" vertical="center"/>
      <protection hidden="1"/>
    </xf>
    <xf numFmtId="4" fontId="3" fillId="2" borderId="1" xfId="1" applyNumberFormat="1" applyFont="1" applyFill="1" applyBorder="1" applyAlignment="1">
      <alignment horizontal="center" vertical="center"/>
    </xf>
    <xf numFmtId="2" fontId="3" fillId="2" borderId="1" xfId="1" applyNumberFormat="1" applyFont="1" applyFill="1" applyBorder="1" applyAlignment="1">
      <alignment horizontal="left" vertical="center"/>
    </xf>
    <xf numFmtId="0" fontId="3" fillId="2" borderId="1"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2" xfId="1" applyFont="1" applyFill="1" applyBorder="1" applyAlignment="1">
      <alignment horizontal="left" vertical="top" wrapText="1"/>
    </xf>
    <xf numFmtId="0" fontId="2" fillId="2" borderId="3" xfId="1" applyFont="1" applyFill="1" applyBorder="1" applyAlignment="1">
      <alignment horizontal="left" vertical="top" wrapText="1"/>
    </xf>
    <xf numFmtId="166" fontId="2" fillId="2" borderId="2" xfId="1" applyNumberFormat="1" applyFont="1" applyFill="1" applyBorder="1" applyAlignment="1" applyProtection="1">
      <alignment horizontal="left" vertical="center" wrapText="1"/>
      <protection hidden="1"/>
    </xf>
    <xf numFmtId="166" fontId="2" fillId="2" borderId="3" xfId="1" applyNumberFormat="1" applyFont="1" applyFill="1" applyBorder="1" applyAlignment="1" applyProtection="1">
      <alignment horizontal="left" vertical="center" wrapText="1"/>
      <protection hidden="1"/>
    </xf>
    <xf numFmtId="0" fontId="2" fillId="2" borderId="2" xfId="1" applyNumberFormat="1" applyFont="1" applyFill="1" applyBorder="1" applyAlignment="1" applyProtection="1">
      <alignment horizontal="center" vertical="center"/>
      <protection hidden="1"/>
    </xf>
    <xf numFmtId="0" fontId="2" fillId="2" borderId="3" xfId="1" applyNumberFormat="1" applyFont="1" applyFill="1" applyBorder="1" applyAlignment="1" applyProtection="1">
      <alignment horizontal="center" vertical="center"/>
      <protection hidden="1"/>
    </xf>
    <xf numFmtId="164" fontId="2" fillId="2" borderId="2" xfId="1" applyNumberFormat="1" applyFont="1" applyFill="1" applyBorder="1" applyAlignment="1" applyProtection="1">
      <alignment horizontal="center" vertical="center"/>
      <protection hidden="1"/>
    </xf>
    <xf numFmtId="164" fontId="2" fillId="2" borderId="3" xfId="1" applyNumberFormat="1" applyFont="1" applyFill="1" applyBorder="1" applyAlignment="1" applyProtection="1">
      <alignment horizontal="center" vertical="center"/>
      <protection hidden="1"/>
    </xf>
    <xf numFmtId="4" fontId="2" fillId="2" borderId="2" xfId="1" applyNumberFormat="1" applyFont="1" applyFill="1" applyBorder="1" applyAlignment="1" applyProtection="1">
      <alignment horizontal="center" vertical="center"/>
      <protection hidden="1"/>
    </xf>
    <xf numFmtId="4" fontId="2" fillId="2" borderId="3" xfId="1" applyNumberFormat="1" applyFont="1" applyFill="1" applyBorder="1" applyAlignment="1" applyProtection="1">
      <alignment horizontal="center" vertical="center"/>
      <protection hidden="1"/>
    </xf>
    <xf numFmtId="165" fontId="2" fillId="2" borderId="2" xfId="41" applyNumberFormat="1" applyFont="1" applyFill="1" applyBorder="1" applyAlignment="1" applyProtection="1">
      <alignment horizontal="center" vertical="center"/>
      <protection hidden="1"/>
    </xf>
    <xf numFmtId="165" fontId="2" fillId="2" borderId="3" xfId="41" applyNumberFormat="1" applyFont="1" applyFill="1" applyBorder="1" applyAlignment="1" applyProtection="1">
      <alignment horizontal="center" vertical="center"/>
      <protection hidden="1"/>
    </xf>
    <xf numFmtId="165" fontId="2" fillId="2" borderId="2" xfId="1" applyNumberFormat="1" applyFont="1" applyFill="1" applyBorder="1" applyAlignment="1" applyProtection="1">
      <alignment horizontal="center" vertical="center"/>
      <protection hidden="1"/>
    </xf>
    <xf numFmtId="165" fontId="2" fillId="2" borderId="3" xfId="1" applyNumberFormat="1" applyFont="1" applyFill="1" applyBorder="1" applyAlignment="1" applyProtection="1">
      <alignment horizontal="center" vertical="center"/>
      <protection hidden="1"/>
    </xf>
    <xf numFmtId="2" fontId="2" fillId="2" borderId="2" xfId="1" applyNumberFormat="1" applyFont="1" applyFill="1" applyBorder="1" applyAlignment="1">
      <alignment horizontal="center" vertical="center"/>
    </xf>
    <xf numFmtId="2" fontId="2" fillId="2" borderId="3" xfId="1" applyNumberFormat="1"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5" xfId="1" applyFont="1" applyFill="1" applyBorder="1" applyAlignment="1">
      <alignment horizontal="center" vertical="center" wrapText="1"/>
    </xf>
    <xf numFmtId="165" fontId="2" fillId="2" borderId="2" xfId="128" applyNumberFormat="1" applyFont="1" applyFill="1" applyBorder="1" applyAlignment="1" applyProtection="1">
      <alignment horizontal="center" vertical="center"/>
      <protection hidden="1"/>
    </xf>
    <xf numFmtId="165" fontId="2" fillId="2" borderId="3" xfId="128" applyNumberFormat="1" applyFont="1" applyFill="1" applyBorder="1" applyAlignment="1" applyProtection="1">
      <alignment horizontal="center" vertical="center"/>
      <protection hidden="1"/>
    </xf>
    <xf numFmtId="0" fontId="2" fillId="2" borderId="1" xfId="1" applyFont="1" applyFill="1" applyBorder="1" applyAlignment="1">
      <alignment horizontal="left" vertical="top" wrapText="1"/>
    </xf>
    <xf numFmtId="165" fontId="2" fillId="2" borderId="2" xfId="121" applyNumberFormat="1" applyFont="1" applyFill="1" applyBorder="1" applyAlignment="1" applyProtection="1">
      <alignment horizontal="center" vertical="center"/>
      <protection hidden="1"/>
    </xf>
    <xf numFmtId="165" fontId="2" fillId="2" borderId="3" xfId="121" applyNumberFormat="1" applyFont="1" applyFill="1" applyBorder="1" applyAlignment="1" applyProtection="1">
      <alignment horizontal="center" vertical="center"/>
      <protection hidden="1"/>
    </xf>
    <xf numFmtId="0" fontId="2" fillId="2" borderId="1" xfId="1" applyFont="1" applyFill="1" applyBorder="1" applyAlignment="1">
      <alignment horizontal="left" vertical="center" wrapText="1"/>
    </xf>
    <xf numFmtId="0" fontId="2" fillId="2" borderId="2" xfId="1" applyNumberFormat="1" applyFont="1" applyFill="1" applyBorder="1" applyAlignment="1">
      <alignment horizontal="left" vertical="top" wrapText="1"/>
    </xf>
    <xf numFmtId="0" fontId="2" fillId="2" borderId="3" xfId="1" applyNumberFormat="1" applyFont="1" applyFill="1" applyBorder="1" applyAlignment="1">
      <alignment horizontal="left" vertical="top" wrapText="1"/>
    </xf>
    <xf numFmtId="166" fontId="2" fillId="2" borderId="1" xfId="1" applyNumberFormat="1" applyFont="1" applyFill="1" applyBorder="1" applyAlignment="1" applyProtection="1">
      <alignment horizontal="left" vertical="center" wrapText="1"/>
      <protection hidden="1"/>
    </xf>
    <xf numFmtId="0" fontId="2" fillId="2" borderId="1" xfId="1" applyNumberFormat="1" applyFont="1" applyFill="1" applyBorder="1" applyAlignment="1" applyProtection="1">
      <alignment horizontal="center" vertical="center"/>
      <protection hidden="1"/>
    </xf>
    <xf numFmtId="164" fontId="2" fillId="2" borderId="1" xfId="1" applyNumberFormat="1" applyFont="1" applyFill="1" applyBorder="1" applyAlignment="1" applyProtection="1">
      <alignment horizontal="center" vertical="center"/>
      <protection hidden="1"/>
    </xf>
    <xf numFmtId="165" fontId="2" fillId="2" borderId="1" xfId="0" applyNumberFormat="1" applyFont="1" applyFill="1" applyBorder="1" applyAlignment="1" applyProtection="1">
      <alignment horizontal="center" vertical="center"/>
      <protection hidden="1"/>
    </xf>
    <xf numFmtId="165" fontId="2" fillId="2" borderId="1" xfId="71" applyNumberFormat="1" applyFont="1" applyFill="1" applyBorder="1" applyAlignment="1" applyProtection="1">
      <alignment horizontal="center" vertical="center"/>
      <protection hidden="1"/>
    </xf>
    <xf numFmtId="165" fontId="2" fillId="2" borderId="1" xfId="112" applyNumberFormat="1" applyFont="1" applyFill="1" applyBorder="1" applyAlignment="1" applyProtection="1">
      <alignment horizontal="center" vertical="center"/>
      <protection hidden="1"/>
    </xf>
    <xf numFmtId="165" fontId="2" fillId="2" borderId="1" xfId="29" applyNumberFormat="1" applyFont="1" applyFill="1" applyBorder="1" applyAlignment="1" applyProtection="1">
      <alignment horizontal="center" vertical="center"/>
      <protection hidden="1"/>
    </xf>
    <xf numFmtId="165" fontId="2" fillId="2" borderId="1" xfId="1" applyNumberFormat="1" applyFont="1" applyFill="1" applyBorder="1" applyAlignment="1" applyProtection="1">
      <alignment horizontal="center" vertical="center"/>
      <protection hidden="1"/>
    </xf>
    <xf numFmtId="4" fontId="2" fillId="2" borderId="1" xfId="1" applyNumberFormat="1" applyFont="1" applyFill="1" applyBorder="1" applyAlignment="1" applyProtection="1">
      <alignment horizontal="center" vertical="center"/>
      <protection hidden="1"/>
    </xf>
    <xf numFmtId="0" fontId="3" fillId="2" borderId="0" xfId="1" applyNumberFormat="1" applyFont="1" applyFill="1" applyAlignment="1" applyProtection="1">
      <alignment horizontal="center" vertical="center" wrapText="1"/>
      <protection hidden="1"/>
    </xf>
    <xf numFmtId="0" fontId="4" fillId="2" borderId="1" xfId="1" applyNumberFormat="1" applyFont="1" applyFill="1" applyBorder="1" applyAlignment="1" applyProtection="1">
      <alignment horizontal="center" vertical="center" wrapText="1"/>
      <protection hidden="1"/>
    </xf>
    <xf numFmtId="0" fontId="4" fillId="2" borderId="1" xfId="1" applyNumberFormat="1" applyFont="1" applyFill="1" applyBorder="1" applyAlignment="1" applyProtection="1">
      <alignment horizontal="center" vertical="center"/>
      <protection hidden="1"/>
    </xf>
    <xf numFmtId="0" fontId="4" fillId="2" borderId="1" xfId="1" applyFont="1" applyFill="1" applyBorder="1" applyAlignment="1">
      <alignment horizontal="center" vertical="center" wrapText="1"/>
    </xf>
    <xf numFmtId="165" fontId="2" fillId="2" borderId="2" xfId="0" applyNumberFormat="1" applyFont="1" applyFill="1" applyBorder="1" applyAlignment="1" applyProtection="1">
      <alignment horizontal="center" vertical="center"/>
      <protection hidden="1"/>
    </xf>
    <xf numFmtId="165" fontId="2" fillId="2" borderId="3" xfId="0" applyNumberFormat="1" applyFont="1" applyFill="1" applyBorder="1" applyAlignment="1" applyProtection="1">
      <alignment horizontal="center" vertical="center"/>
      <protection hidden="1"/>
    </xf>
    <xf numFmtId="165" fontId="2" fillId="2" borderId="2" xfId="81" applyNumberFormat="1" applyFont="1" applyFill="1" applyBorder="1" applyAlignment="1" applyProtection="1">
      <alignment horizontal="center" vertical="center"/>
      <protection hidden="1"/>
    </xf>
    <xf numFmtId="165" fontId="2" fillId="2" borderId="3" xfId="81" applyNumberFormat="1" applyFont="1" applyFill="1" applyBorder="1" applyAlignment="1" applyProtection="1">
      <alignment horizontal="center" vertical="center"/>
      <protection hidden="1"/>
    </xf>
    <xf numFmtId="165" fontId="2" fillId="2" borderId="2" xfId="88" applyNumberFormat="1" applyFont="1" applyFill="1" applyBorder="1" applyAlignment="1" applyProtection="1">
      <alignment horizontal="center" vertical="center"/>
      <protection hidden="1"/>
    </xf>
    <xf numFmtId="165" fontId="2" fillId="2" borderId="3" xfId="88" applyNumberFormat="1" applyFont="1" applyFill="1" applyBorder="1" applyAlignment="1" applyProtection="1">
      <alignment horizontal="center" vertical="center"/>
      <protection hidden="1"/>
    </xf>
    <xf numFmtId="165" fontId="2" fillId="2" borderId="1" xfId="84" applyNumberFormat="1" applyFont="1" applyFill="1" applyBorder="1" applyAlignment="1" applyProtection="1">
      <alignment horizontal="center" vertical="center"/>
      <protection hidden="1"/>
    </xf>
    <xf numFmtId="165" fontId="2" fillId="2" borderId="2" xfId="91" applyNumberFormat="1" applyFont="1" applyFill="1" applyBorder="1" applyAlignment="1" applyProtection="1">
      <alignment horizontal="center" vertical="center"/>
      <protection hidden="1"/>
    </xf>
    <xf numFmtId="165" fontId="2" fillId="2" borderId="3" xfId="91" applyNumberFormat="1" applyFont="1" applyFill="1" applyBorder="1" applyAlignment="1" applyProtection="1">
      <alignment horizontal="center" vertical="center"/>
      <protection hidden="1"/>
    </xf>
    <xf numFmtId="165" fontId="2" fillId="2" borderId="2" xfId="131" applyNumberFormat="1" applyFont="1" applyFill="1" applyBorder="1" applyAlignment="1" applyProtection="1">
      <alignment horizontal="center" vertical="center"/>
      <protection hidden="1"/>
    </xf>
    <xf numFmtId="165" fontId="2" fillId="2" borderId="3" xfId="131" applyNumberFormat="1" applyFont="1" applyFill="1" applyBorder="1" applyAlignment="1" applyProtection="1">
      <alignment horizontal="center" vertical="center"/>
      <protection hidden="1"/>
    </xf>
    <xf numFmtId="0" fontId="2" fillId="2" borderId="2" xfId="1" applyFont="1" applyFill="1" applyBorder="1" applyAlignment="1">
      <alignment horizontal="left" vertical="center" wrapText="1"/>
    </xf>
    <xf numFmtId="0" fontId="2" fillId="2" borderId="3" xfId="1" applyFont="1" applyFill="1" applyBorder="1" applyAlignment="1">
      <alignment horizontal="left" vertical="center" wrapText="1"/>
    </xf>
    <xf numFmtId="165" fontId="2" fillId="2" borderId="1" xfId="124" applyNumberFormat="1" applyFont="1" applyFill="1" applyBorder="1" applyAlignment="1" applyProtection="1">
      <alignment horizontal="center" vertical="center"/>
      <protection hidden="1"/>
    </xf>
    <xf numFmtId="0" fontId="2" fillId="0" borderId="1" xfId="1" applyFont="1" applyFill="1" applyBorder="1" applyAlignment="1">
      <alignment horizontal="left" vertical="center" wrapText="1"/>
    </xf>
  </cellXfs>
  <cellStyles count="145">
    <cellStyle name="Обычный" xfId="0" builtinId="0"/>
    <cellStyle name="Обычный 10" xfId="49"/>
    <cellStyle name="Обычный 100" xfId="138"/>
    <cellStyle name="Обычный 101" xfId="139"/>
    <cellStyle name="Обычный 102" xfId="140"/>
    <cellStyle name="Обычный 103" xfId="141"/>
    <cellStyle name="Обычный 104" xfId="142"/>
    <cellStyle name="Обычный 105" xfId="143"/>
    <cellStyle name="Обычный 106" xfId="144"/>
    <cellStyle name="Обычный 11" xfId="50"/>
    <cellStyle name="Обычный 12" xfId="56"/>
    <cellStyle name="Обычный 13" xfId="51"/>
    <cellStyle name="Обычный 14" xfId="52"/>
    <cellStyle name="Обычный 15" xfId="53"/>
    <cellStyle name="Обычный 16" xfId="54"/>
    <cellStyle name="Обычный 17" xfId="55"/>
    <cellStyle name="Обычный 18" xfId="57"/>
    <cellStyle name="Обычный 19" xfId="58"/>
    <cellStyle name="Обычный 2" xfId="1"/>
    <cellStyle name="Обычный 2 10" xfId="10"/>
    <cellStyle name="Обычный 2 11" xfId="11"/>
    <cellStyle name="Обычный 2 12" xfId="12"/>
    <cellStyle name="Обычный 2 13" xfId="13"/>
    <cellStyle name="Обычный 2 14" xfId="14"/>
    <cellStyle name="Обычный 2 15" xfId="15"/>
    <cellStyle name="Обычный 2 16" xfId="16"/>
    <cellStyle name="Обычный 2 17" xfId="17"/>
    <cellStyle name="Обычный 2 18" xfId="18"/>
    <cellStyle name="Обычный 2 19" xfId="19"/>
    <cellStyle name="Обычный 2 2" xfId="2"/>
    <cellStyle name="Обычный 2 20" xfId="20"/>
    <cellStyle name="Обычный 2 21" xfId="21"/>
    <cellStyle name="Обычный 2 22" xfId="22"/>
    <cellStyle name="Обычный 2 23" xfId="23"/>
    <cellStyle name="Обычный 2 24" xfId="24"/>
    <cellStyle name="Обычный 2 25" xfId="25"/>
    <cellStyle name="Обычный 2 26" xfId="26"/>
    <cellStyle name="Обычный 2 27" xfId="27"/>
    <cellStyle name="Обычный 2 28" xfId="28"/>
    <cellStyle name="Обычный 2 29" xfId="29"/>
    <cellStyle name="Обычный 2 3" xfId="3"/>
    <cellStyle name="Обычный 2 30" xfId="30"/>
    <cellStyle name="Обычный 2 31" xfId="31"/>
    <cellStyle name="Обычный 2 32" xfId="32"/>
    <cellStyle name="Обычный 2 33" xfId="33"/>
    <cellStyle name="Обычный 2 34" xfId="34"/>
    <cellStyle name="Обычный 2 35" xfId="35"/>
    <cellStyle name="Обычный 2 36" xfId="36"/>
    <cellStyle name="Обычный 2 37" xfId="37"/>
    <cellStyle name="Обычный 2 38" xfId="38"/>
    <cellStyle name="Обычный 2 39" xfId="39"/>
    <cellStyle name="Обычный 2 4" xfId="4"/>
    <cellStyle name="Обычный 2 40" xfId="40"/>
    <cellStyle name="Обычный 2 41" xfId="41"/>
    <cellStyle name="Обычный 2 5" xfId="5"/>
    <cellStyle name="Обычный 2 6" xfId="6"/>
    <cellStyle name="Обычный 2 7" xfId="7"/>
    <cellStyle name="Обычный 2 8" xfId="8"/>
    <cellStyle name="Обычный 2 9" xfId="9"/>
    <cellStyle name="Обычный 20" xfId="59"/>
    <cellStyle name="Обычный 21" xfId="60"/>
    <cellStyle name="Обычный 22" xfId="61"/>
    <cellStyle name="Обычный 23" xfId="62"/>
    <cellStyle name="Обычный 24" xfId="63"/>
    <cellStyle name="Обычный 25" xfId="64"/>
    <cellStyle name="Обычный 26" xfId="65"/>
    <cellStyle name="Обычный 27" xfId="66"/>
    <cellStyle name="Обычный 28" xfId="67"/>
    <cellStyle name="Обычный 29" xfId="68"/>
    <cellStyle name="Обычный 3" xfId="42"/>
    <cellStyle name="Обычный 30" xfId="69"/>
    <cellStyle name="Обычный 31" xfId="70"/>
    <cellStyle name="Обычный 32" xfId="71"/>
    <cellStyle name="Обычный 33" xfId="72"/>
    <cellStyle name="Обычный 34" xfId="73"/>
    <cellStyle name="Обычный 35" xfId="74"/>
    <cellStyle name="Обычный 36" xfId="75"/>
    <cellStyle name="Обычный 37" xfId="76"/>
    <cellStyle name="Обычный 38" xfId="77"/>
    <cellStyle name="Обычный 39" xfId="78"/>
    <cellStyle name="Обычный 4" xfId="43"/>
    <cellStyle name="Обычный 40" xfId="79"/>
    <cellStyle name="Обычный 41" xfId="80"/>
    <cellStyle name="Обычный 42" xfId="81"/>
    <cellStyle name="Обычный 43" xfId="82"/>
    <cellStyle name="Обычный 44" xfId="83"/>
    <cellStyle name="Обычный 45" xfId="84"/>
    <cellStyle name="Обычный 46" xfId="85"/>
    <cellStyle name="Обычный 47" xfId="86"/>
    <cellStyle name="Обычный 48" xfId="87"/>
    <cellStyle name="Обычный 49" xfId="88"/>
    <cellStyle name="Обычный 5" xfId="44"/>
    <cellStyle name="Обычный 50" xfId="89"/>
    <cellStyle name="Обычный 51" xfId="90"/>
    <cellStyle name="Обычный 52" xfId="91"/>
    <cellStyle name="Обычный 53" xfId="92"/>
    <cellStyle name="Обычный 54" xfId="93"/>
    <cellStyle name="Обычный 55" xfId="94"/>
    <cellStyle name="Обычный 56" xfId="95"/>
    <cellStyle name="Обычный 57" xfId="96"/>
    <cellStyle name="Обычный 58" xfId="97"/>
    <cellStyle name="Обычный 59" xfId="98"/>
    <cellStyle name="Обычный 6" xfId="45"/>
    <cellStyle name="Обычный 60" xfId="99"/>
    <cellStyle name="Обычный 61" xfId="100"/>
    <cellStyle name="Обычный 62" xfId="101"/>
    <cellStyle name="Обычный 63" xfId="102"/>
    <cellStyle name="Обычный 64" xfId="103"/>
    <cellStyle name="Обычный 65" xfId="104"/>
    <cellStyle name="Обычный 67" xfId="105"/>
    <cellStyle name="Обычный 68" xfId="106"/>
    <cellStyle name="Обычный 69" xfId="107"/>
    <cellStyle name="Обычный 7" xfId="46"/>
    <cellStyle name="Обычный 70" xfId="108"/>
    <cellStyle name="Обычный 71" xfId="109"/>
    <cellStyle name="Обычный 72" xfId="110"/>
    <cellStyle name="Обычный 73" xfId="111"/>
    <cellStyle name="Обычный 74" xfId="112"/>
    <cellStyle name="Обычный 75" xfId="113"/>
    <cellStyle name="Обычный 76" xfId="114"/>
    <cellStyle name="Обычный 77" xfId="115"/>
    <cellStyle name="Обычный 78" xfId="116"/>
    <cellStyle name="Обычный 79" xfId="117"/>
    <cellStyle name="Обычный 8" xfId="47"/>
    <cellStyle name="Обычный 80" xfId="118"/>
    <cellStyle name="Обычный 81" xfId="119"/>
    <cellStyle name="Обычный 82" xfId="120"/>
    <cellStyle name="Обычный 83" xfId="121"/>
    <cellStyle name="Обычный 84" xfId="122"/>
    <cellStyle name="Обычный 85" xfId="123"/>
    <cellStyle name="Обычный 86" xfId="124"/>
    <cellStyle name="Обычный 87" xfId="125"/>
    <cellStyle name="Обычный 88" xfId="126"/>
    <cellStyle name="Обычный 89" xfId="127"/>
    <cellStyle name="Обычный 9" xfId="48"/>
    <cellStyle name="Обычный 90" xfId="128"/>
    <cellStyle name="Обычный 91" xfId="129"/>
    <cellStyle name="Обычный 92" xfId="130"/>
    <cellStyle name="Обычный 93" xfId="131"/>
    <cellStyle name="Обычный 94" xfId="132"/>
    <cellStyle name="Обычный 95" xfId="133"/>
    <cellStyle name="Обычный 96" xfId="134"/>
    <cellStyle name="Обычный 97" xfId="135"/>
    <cellStyle name="Обычный 98" xfId="136"/>
    <cellStyle name="Обычный 99" xfId="1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N70"/>
  <sheetViews>
    <sheetView showGridLines="0" tabSelected="1" view="pageBreakPreview" zoomScale="70" zoomScaleNormal="75" zoomScaleSheetLayoutView="70" workbookViewId="0">
      <pane xSplit="1" ySplit="4" topLeftCell="B68" activePane="bottomRight" state="frozen"/>
      <selection pane="topRight" activeCell="D1" sqref="D1"/>
      <selection pane="bottomLeft" activeCell="A5" sqref="A5"/>
      <selection pane="bottomRight" activeCell="I68" sqref="I68:I69"/>
    </sheetView>
  </sheetViews>
  <sheetFormatPr defaultColWidth="8.85546875" defaultRowHeight="12.75" x14ac:dyDescent="0.2"/>
  <cols>
    <col min="1" max="1" width="38.28515625" style="1" customWidth="1"/>
    <col min="2" max="2" width="5.7109375" style="1" customWidth="1"/>
    <col min="3" max="3" width="5.42578125" style="1" customWidth="1"/>
    <col min="4" max="4" width="16.28515625" style="1" customWidth="1"/>
    <col min="5" max="5" width="15.7109375" style="12" customWidth="1"/>
    <col min="6" max="6" width="15.28515625" style="12" customWidth="1"/>
    <col min="7" max="7" width="11.85546875" style="1" customWidth="1"/>
    <col min="8" max="8" width="10.28515625" style="1" customWidth="1"/>
    <col min="9" max="9" width="32.140625" style="3" customWidth="1"/>
    <col min="10" max="10" width="31.7109375" style="3" customWidth="1"/>
    <col min="11" max="11" width="12.85546875" style="1" bestFit="1" customWidth="1"/>
    <col min="12" max="16384" width="8.85546875" style="1"/>
  </cols>
  <sheetData>
    <row r="1" spans="1:10" ht="54.6" customHeight="1" x14ac:dyDescent="0.2">
      <c r="A1" s="157" t="s">
        <v>85</v>
      </c>
      <c r="B1" s="157"/>
      <c r="C1" s="157"/>
      <c r="D1" s="157"/>
      <c r="E1" s="157"/>
      <c r="F1" s="157"/>
      <c r="G1" s="157"/>
      <c r="H1" s="157"/>
      <c r="I1" s="157"/>
      <c r="J1" s="157"/>
    </row>
    <row r="2" spans="1:10" ht="15.75" customHeight="1" x14ac:dyDescent="0.2">
      <c r="A2" s="2"/>
      <c r="B2" s="2"/>
      <c r="C2" s="2"/>
      <c r="D2" s="2"/>
      <c r="E2" s="11"/>
      <c r="J2" s="4" t="s">
        <v>50</v>
      </c>
    </row>
    <row r="3" spans="1:10" ht="13.15" customHeight="1" x14ac:dyDescent="0.2">
      <c r="A3" s="159" t="s">
        <v>84</v>
      </c>
      <c r="B3" s="159" t="s">
        <v>49</v>
      </c>
      <c r="C3" s="159" t="s">
        <v>48</v>
      </c>
      <c r="D3" s="158" t="s">
        <v>53</v>
      </c>
      <c r="E3" s="158"/>
      <c r="F3" s="158" t="s">
        <v>52</v>
      </c>
      <c r="G3" s="160" t="s">
        <v>54</v>
      </c>
      <c r="H3" s="160"/>
      <c r="I3" s="160" t="s">
        <v>58</v>
      </c>
      <c r="J3" s="160"/>
    </row>
    <row r="4" spans="1:10" ht="71.45" customHeight="1" x14ac:dyDescent="0.2">
      <c r="A4" s="159"/>
      <c r="B4" s="159"/>
      <c r="C4" s="159"/>
      <c r="D4" s="23" t="s">
        <v>86</v>
      </c>
      <c r="E4" s="23" t="s">
        <v>64</v>
      </c>
      <c r="F4" s="158"/>
      <c r="G4" s="24" t="s">
        <v>55</v>
      </c>
      <c r="H4" s="24" t="s">
        <v>56</v>
      </c>
      <c r="I4" s="24" t="s">
        <v>59</v>
      </c>
      <c r="J4" s="24" t="s">
        <v>60</v>
      </c>
    </row>
    <row r="5" spans="1:10" ht="13.9" customHeight="1" x14ac:dyDescent="0.2">
      <c r="A5" s="21">
        <v>1</v>
      </c>
      <c r="B5" s="21">
        <v>2</v>
      </c>
      <c r="C5" s="21">
        <v>3</v>
      </c>
      <c r="D5" s="21">
        <v>4</v>
      </c>
      <c r="E5" s="21">
        <v>5</v>
      </c>
      <c r="F5" s="21">
        <v>6</v>
      </c>
      <c r="G5" s="5">
        <v>7</v>
      </c>
      <c r="H5" s="5">
        <v>8</v>
      </c>
      <c r="I5" s="5">
        <v>9</v>
      </c>
      <c r="J5" s="5">
        <v>10</v>
      </c>
    </row>
    <row r="6" spans="1:10" ht="17.25" customHeight="1" x14ac:dyDescent="0.2">
      <c r="A6" s="6" t="s">
        <v>67</v>
      </c>
      <c r="B6" s="7" t="s">
        <v>3</v>
      </c>
      <c r="C6" s="8">
        <v>0</v>
      </c>
      <c r="D6" s="25">
        <f>SUM(D7:D14)</f>
        <v>452985837</v>
      </c>
      <c r="E6" s="25">
        <f>SUM(E7:E14)</f>
        <v>452896661.84000003</v>
      </c>
      <c r="F6" s="25">
        <f t="shared" ref="F6" si="0">SUM(F7:F14)</f>
        <v>444922555.89999998</v>
      </c>
      <c r="G6" s="26">
        <f>F6/D6*100</f>
        <v>98.219970594798085</v>
      </c>
      <c r="H6" s="26">
        <f t="shared" ref="H6:H14" si="1">F6/E6*100</f>
        <v>98.239310065213687</v>
      </c>
      <c r="I6" s="27"/>
      <c r="J6" s="28"/>
    </row>
    <row r="7" spans="1:10" ht="57" customHeight="1" x14ac:dyDescent="0.2">
      <c r="A7" s="20" t="s">
        <v>47</v>
      </c>
      <c r="B7" s="21" t="s">
        <v>3</v>
      </c>
      <c r="C7" s="22" t="s">
        <v>6</v>
      </c>
      <c r="D7" s="29">
        <v>6950000</v>
      </c>
      <c r="E7" s="30">
        <v>7274937.79</v>
      </c>
      <c r="F7" s="31">
        <v>7261130.79</v>
      </c>
      <c r="G7" s="17">
        <f t="shared" ref="G7:G10" si="2">F7/D7*100</f>
        <v>104.47670201438851</v>
      </c>
      <c r="H7" s="17">
        <f t="shared" si="1"/>
        <v>99.810211435498758</v>
      </c>
      <c r="I7" s="13"/>
      <c r="J7" s="13"/>
    </row>
    <row r="8" spans="1:10" ht="64.900000000000006" customHeight="1" x14ac:dyDescent="0.2">
      <c r="A8" s="20" t="s">
        <v>46</v>
      </c>
      <c r="B8" s="21" t="s">
        <v>3</v>
      </c>
      <c r="C8" s="22" t="s">
        <v>0</v>
      </c>
      <c r="D8" s="32">
        <v>13628550</v>
      </c>
      <c r="E8" s="33">
        <v>12173504.470000001</v>
      </c>
      <c r="F8" s="34">
        <v>12173504.470000001</v>
      </c>
      <c r="G8" s="17">
        <f>F8/D8*100</f>
        <v>89.323548506627631</v>
      </c>
      <c r="H8" s="17">
        <f t="shared" si="1"/>
        <v>100</v>
      </c>
      <c r="I8" s="13" t="s">
        <v>90</v>
      </c>
      <c r="J8" s="13"/>
    </row>
    <row r="9" spans="1:10" ht="69" customHeight="1" x14ac:dyDescent="0.2">
      <c r="A9" s="20" t="s">
        <v>45</v>
      </c>
      <c r="B9" s="21" t="s">
        <v>3</v>
      </c>
      <c r="C9" s="22" t="s">
        <v>14</v>
      </c>
      <c r="D9" s="35">
        <v>305495800</v>
      </c>
      <c r="E9" s="36">
        <v>302710653.72000003</v>
      </c>
      <c r="F9" s="37">
        <v>300071211.98000002</v>
      </c>
      <c r="G9" s="17">
        <f t="shared" si="2"/>
        <v>98.224333028473723</v>
      </c>
      <c r="H9" s="17">
        <f t="shared" si="1"/>
        <v>99.128064470951387</v>
      </c>
      <c r="I9" s="13"/>
      <c r="J9" s="13"/>
    </row>
    <row r="10" spans="1:10" ht="153.6" customHeight="1" x14ac:dyDescent="0.2">
      <c r="A10" s="20" t="s">
        <v>44</v>
      </c>
      <c r="B10" s="21" t="s">
        <v>3</v>
      </c>
      <c r="C10" s="22" t="s">
        <v>27</v>
      </c>
      <c r="D10" s="38">
        <v>4900</v>
      </c>
      <c r="E10" s="39">
        <v>4900</v>
      </c>
      <c r="F10" s="40">
        <v>4900</v>
      </c>
      <c r="G10" s="17">
        <f t="shared" si="2"/>
        <v>100</v>
      </c>
      <c r="H10" s="17">
        <f t="shared" si="1"/>
        <v>100</v>
      </c>
      <c r="I10" s="13"/>
      <c r="J10" s="41"/>
    </row>
    <row r="11" spans="1:10" ht="51" x14ac:dyDescent="0.2">
      <c r="A11" s="20" t="s">
        <v>43</v>
      </c>
      <c r="B11" s="21" t="s">
        <v>3</v>
      </c>
      <c r="C11" s="22" t="s">
        <v>12</v>
      </c>
      <c r="D11" s="42">
        <v>70415287</v>
      </c>
      <c r="E11" s="43">
        <v>72979965.599999994</v>
      </c>
      <c r="F11" s="44">
        <v>70705125.709999993</v>
      </c>
      <c r="G11" s="17">
        <f>F11/D11*100</f>
        <v>100.41161333333768</v>
      </c>
      <c r="H11" s="17">
        <f t="shared" si="1"/>
        <v>96.882925510724007</v>
      </c>
      <c r="I11" s="13"/>
      <c r="J11" s="13"/>
    </row>
    <row r="12" spans="1:10" ht="77.45" customHeight="1" x14ac:dyDescent="0.2">
      <c r="A12" s="45" t="s">
        <v>82</v>
      </c>
      <c r="B12" s="21" t="s">
        <v>3</v>
      </c>
      <c r="C12" s="22">
        <v>7</v>
      </c>
      <c r="D12" s="46">
        <v>892000</v>
      </c>
      <c r="E12" s="47">
        <v>1355000</v>
      </c>
      <c r="F12" s="48">
        <v>1355000</v>
      </c>
      <c r="G12" s="17">
        <f>F12/D12*100</f>
        <v>151.90582959641256</v>
      </c>
      <c r="H12" s="17">
        <f t="shared" ref="H12" si="3">F12/E12*100</f>
        <v>100</v>
      </c>
      <c r="I12" s="175" t="s">
        <v>113</v>
      </c>
      <c r="J12" s="13"/>
    </row>
    <row r="13" spans="1:10" ht="37.15" customHeight="1" x14ac:dyDescent="0.2">
      <c r="A13" s="20" t="s">
        <v>51</v>
      </c>
      <c r="B13" s="21" t="s">
        <v>3</v>
      </c>
      <c r="C13" s="22">
        <v>11</v>
      </c>
      <c r="D13" s="49">
        <v>6000000</v>
      </c>
      <c r="E13" s="50">
        <v>2790501.99</v>
      </c>
      <c r="F13" s="51">
        <v>0</v>
      </c>
      <c r="G13" s="17">
        <f t="shared" ref="G13" si="4">F13/D13*100</f>
        <v>0</v>
      </c>
      <c r="H13" s="17">
        <f t="shared" si="1"/>
        <v>0</v>
      </c>
      <c r="I13" s="145" t="s">
        <v>91</v>
      </c>
      <c r="J13" s="145"/>
    </row>
    <row r="14" spans="1:10" ht="408.6" customHeight="1" x14ac:dyDescent="0.2">
      <c r="A14" s="148" t="s">
        <v>42</v>
      </c>
      <c r="B14" s="149" t="s">
        <v>3</v>
      </c>
      <c r="C14" s="150" t="s">
        <v>5</v>
      </c>
      <c r="D14" s="151">
        <v>49599300</v>
      </c>
      <c r="E14" s="152">
        <v>53607198.270000003</v>
      </c>
      <c r="F14" s="153">
        <v>53351682.950000003</v>
      </c>
      <c r="G14" s="135">
        <f>F14/D14*100</f>
        <v>107.56539497533232</v>
      </c>
      <c r="H14" s="135">
        <f t="shared" si="1"/>
        <v>99.523356324810962</v>
      </c>
      <c r="I14" s="142" t="s">
        <v>108</v>
      </c>
      <c r="J14" s="137"/>
    </row>
    <row r="15" spans="1:10" ht="41.25" customHeight="1" x14ac:dyDescent="0.2">
      <c r="A15" s="148"/>
      <c r="B15" s="149"/>
      <c r="C15" s="150"/>
      <c r="D15" s="151"/>
      <c r="E15" s="152"/>
      <c r="F15" s="153"/>
      <c r="G15" s="136"/>
      <c r="H15" s="136"/>
      <c r="I15" s="142"/>
      <c r="J15" s="137"/>
    </row>
    <row r="16" spans="1:10" ht="38.450000000000003" customHeight="1" x14ac:dyDescent="0.2">
      <c r="A16" s="6" t="s">
        <v>68</v>
      </c>
      <c r="B16" s="7" t="s">
        <v>6</v>
      </c>
      <c r="C16" s="8">
        <v>0</v>
      </c>
      <c r="D16" s="25">
        <f>D17</f>
        <v>3852600</v>
      </c>
      <c r="E16" s="25">
        <f>E17</f>
        <v>3860900</v>
      </c>
      <c r="F16" s="25">
        <f t="shared" ref="F16" si="5">F17</f>
        <v>3860900</v>
      </c>
      <c r="G16" s="26">
        <f t="shared" ref="G16:G31" si="6">F16/D16*100</f>
        <v>100.21543892436277</v>
      </c>
      <c r="H16" s="26">
        <f t="shared" ref="H16:H31" si="7">F16/E16*100</f>
        <v>100</v>
      </c>
      <c r="I16" s="13"/>
      <c r="J16" s="13"/>
    </row>
    <row r="17" spans="1:11" ht="38.450000000000003" customHeight="1" x14ac:dyDescent="0.2">
      <c r="A17" s="20" t="s">
        <v>41</v>
      </c>
      <c r="B17" s="21" t="s">
        <v>6</v>
      </c>
      <c r="C17" s="22" t="s">
        <v>0</v>
      </c>
      <c r="D17" s="52">
        <v>3852600</v>
      </c>
      <c r="E17" s="53">
        <v>3860900</v>
      </c>
      <c r="F17" s="54">
        <v>3860900</v>
      </c>
      <c r="G17" s="17">
        <f t="shared" si="6"/>
        <v>100.21543892436277</v>
      </c>
      <c r="H17" s="17">
        <f t="shared" si="7"/>
        <v>100</v>
      </c>
      <c r="I17" s="18"/>
      <c r="J17" s="13"/>
    </row>
    <row r="18" spans="1:11" ht="45.6" customHeight="1" x14ac:dyDescent="0.2">
      <c r="A18" s="6" t="s">
        <v>69</v>
      </c>
      <c r="B18" s="7" t="s">
        <v>0</v>
      </c>
      <c r="C18" s="8">
        <v>0</v>
      </c>
      <c r="D18" s="25">
        <f>D19+D20+D21+D22</f>
        <v>26573100</v>
      </c>
      <c r="E18" s="25">
        <f t="shared" ref="E18:F18" si="8">E19+E20+E21+E22</f>
        <v>27691346.879999999</v>
      </c>
      <c r="F18" s="25">
        <f t="shared" si="8"/>
        <v>27497792.859999999</v>
      </c>
      <c r="G18" s="26">
        <f t="shared" si="6"/>
        <v>103.47980800132464</v>
      </c>
      <c r="H18" s="26">
        <f t="shared" si="7"/>
        <v>99.301030676338115</v>
      </c>
      <c r="I18" s="13"/>
      <c r="J18" s="13"/>
    </row>
    <row r="19" spans="1:11" ht="37.9" customHeight="1" x14ac:dyDescent="0.2">
      <c r="A19" s="20" t="s">
        <v>40</v>
      </c>
      <c r="B19" s="21" t="s">
        <v>0</v>
      </c>
      <c r="C19" s="22" t="s">
        <v>14</v>
      </c>
      <c r="D19" s="52">
        <v>8974900</v>
      </c>
      <c r="E19" s="55">
        <v>8783731.4900000002</v>
      </c>
      <c r="F19" s="56">
        <v>8783731.4900000002</v>
      </c>
      <c r="G19" s="17">
        <f t="shared" si="6"/>
        <v>97.869965013537765</v>
      </c>
      <c r="H19" s="17">
        <f t="shared" si="7"/>
        <v>100</v>
      </c>
      <c r="I19" s="13"/>
      <c r="J19" s="13"/>
    </row>
    <row r="20" spans="1:11" ht="76.150000000000006" customHeight="1" x14ac:dyDescent="0.2">
      <c r="A20" s="57" t="s">
        <v>83</v>
      </c>
      <c r="B20" s="21" t="s">
        <v>0</v>
      </c>
      <c r="C20" s="22">
        <v>9</v>
      </c>
      <c r="D20" s="52">
        <v>85300</v>
      </c>
      <c r="E20" s="58">
        <v>53771.4</v>
      </c>
      <c r="F20" s="59">
        <v>53771.4</v>
      </c>
      <c r="G20" s="17">
        <f t="shared" si="6"/>
        <v>63.037983587338807</v>
      </c>
      <c r="H20" s="17">
        <f t="shared" si="7"/>
        <v>100</v>
      </c>
      <c r="I20" s="13" t="s">
        <v>92</v>
      </c>
      <c r="J20" s="13"/>
    </row>
    <row r="21" spans="1:11" ht="150.75" customHeight="1" x14ac:dyDescent="0.2">
      <c r="A21" s="20" t="s">
        <v>66</v>
      </c>
      <c r="B21" s="21" t="s">
        <v>0</v>
      </c>
      <c r="C21" s="22">
        <v>10</v>
      </c>
      <c r="D21" s="52">
        <v>17261200</v>
      </c>
      <c r="E21" s="60">
        <v>18602143.989999998</v>
      </c>
      <c r="F21" s="61">
        <v>18408589.969999999</v>
      </c>
      <c r="G21" s="17">
        <f t="shared" si="6"/>
        <v>106.64722018167913</v>
      </c>
      <c r="H21" s="17">
        <f t="shared" si="7"/>
        <v>98.959506925093962</v>
      </c>
      <c r="I21" s="18" t="s">
        <v>93</v>
      </c>
      <c r="J21" s="13"/>
    </row>
    <row r="22" spans="1:11" ht="54" customHeight="1" x14ac:dyDescent="0.2">
      <c r="A22" s="20" t="s">
        <v>39</v>
      </c>
      <c r="B22" s="21" t="s">
        <v>0</v>
      </c>
      <c r="C22" s="22" t="s">
        <v>1</v>
      </c>
      <c r="D22" s="52">
        <v>251700</v>
      </c>
      <c r="E22" s="62">
        <v>251700</v>
      </c>
      <c r="F22" s="63">
        <v>251700</v>
      </c>
      <c r="G22" s="17">
        <f t="shared" si="6"/>
        <v>100</v>
      </c>
      <c r="H22" s="17">
        <f t="shared" si="7"/>
        <v>100</v>
      </c>
      <c r="I22" s="13"/>
      <c r="J22" s="13"/>
    </row>
    <row r="23" spans="1:11" ht="17.25" customHeight="1" x14ac:dyDescent="0.2">
      <c r="A23" s="6" t="s">
        <v>70</v>
      </c>
      <c r="B23" s="7" t="s">
        <v>14</v>
      </c>
      <c r="C23" s="8">
        <v>0</v>
      </c>
      <c r="D23" s="25">
        <f>D24+D25+D26+D27+D29+D30</f>
        <v>421622411</v>
      </c>
      <c r="E23" s="25">
        <f t="shared" ref="E23:F23" si="9">E24+E25+E26+E27+E29+E30</f>
        <v>462803064.01999998</v>
      </c>
      <c r="F23" s="25">
        <f t="shared" si="9"/>
        <v>458452837.25999999</v>
      </c>
      <c r="G23" s="26">
        <f t="shared" si="6"/>
        <v>108.73540525814222</v>
      </c>
      <c r="H23" s="26">
        <f t="shared" si="7"/>
        <v>99.060026370133968</v>
      </c>
      <c r="I23" s="13"/>
      <c r="J23" s="13"/>
    </row>
    <row r="24" spans="1:11" ht="81" customHeight="1" x14ac:dyDescent="0.2">
      <c r="A24" s="20" t="s">
        <v>38</v>
      </c>
      <c r="B24" s="21" t="s">
        <v>14</v>
      </c>
      <c r="C24" s="22" t="s">
        <v>3</v>
      </c>
      <c r="D24" s="52">
        <v>16661400</v>
      </c>
      <c r="E24" s="64">
        <v>17977900</v>
      </c>
      <c r="F24" s="65">
        <v>17777893.170000002</v>
      </c>
      <c r="G24" s="17">
        <f t="shared" si="6"/>
        <v>106.70107656019303</v>
      </c>
      <c r="H24" s="17">
        <f t="shared" si="7"/>
        <v>98.887485023278586</v>
      </c>
      <c r="I24" s="66" t="s">
        <v>109</v>
      </c>
      <c r="J24" s="41"/>
    </row>
    <row r="25" spans="1:11" ht="93.75" customHeight="1" x14ac:dyDescent="0.2">
      <c r="A25" s="20" t="s">
        <v>37</v>
      </c>
      <c r="B25" s="21" t="s">
        <v>14</v>
      </c>
      <c r="C25" s="22" t="s">
        <v>27</v>
      </c>
      <c r="D25" s="52">
        <v>4628500</v>
      </c>
      <c r="E25" s="67">
        <v>3764700</v>
      </c>
      <c r="F25" s="68">
        <v>3585942.97</v>
      </c>
      <c r="G25" s="17">
        <f t="shared" si="6"/>
        <v>77.475272118396902</v>
      </c>
      <c r="H25" s="17">
        <f t="shared" si="7"/>
        <v>95.251758971498404</v>
      </c>
      <c r="I25" s="18" t="s">
        <v>105</v>
      </c>
      <c r="J25" s="18"/>
    </row>
    <row r="26" spans="1:11" s="16" customFormat="1" ht="84.6" customHeight="1" x14ac:dyDescent="0.25">
      <c r="A26" s="20" t="s">
        <v>36</v>
      </c>
      <c r="B26" s="21" t="s">
        <v>14</v>
      </c>
      <c r="C26" s="22" t="s">
        <v>20</v>
      </c>
      <c r="D26" s="52">
        <v>29417516</v>
      </c>
      <c r="E26" s="69">
        <v>31589313.52</v>
      </c>
      <c r="F26" s="70">
        <v>31589313.52</v>
      </c>
      <c r="G26" s="17">
        <f t="shared" si="6"/>
        <v>107.38266793158198</v>
      </c>
      <c r="H26" s="17">
        <f t="shared" si="7"/>
        <v>100</v>
      </c>
      <c r="I26" s="13" t="s">
        <v>94</v>
      </c>
      <c r="J26" s="13"/>
    </row>
    <row r="27" spans="1:11" ht="409.15" customHeight="1" x14ac:dyDescent="0.2">
      <c r="A27" s="123" t="s">
        <v>35</v>
      </c>
      <c r="B27" s="125" t="s">
        <v>14</v>
      </c>
      <c r="C27" s="127" t="s">
        <v>18</v>
      </c>
      <c r="D27" s="161">
        <v>147574400</v>
      </c>
      <c r="E27" s="163">
        <v>168789136.44999999</v>
      </c>
      <c r="F27" s="143">
        <v>168747216.94999999</v>
      </c>
      <c r="G27" s="135">
        <f t="shared" si="6"/>
        <v>114.34721533680639</v>
      </c>
      <c r="H27" s="135">
        <f t="shared" si="7"/>
        <v>99.975164574639308</v>
      </c>
      <c r="I27" s="146" t="s">
        <v>114</v>
      </c>
      <c r="J27" s="119"/>
      <c r="K27" s="19"/>
    </row>
    <row r="28" spans="1:11" ht="67.5" customHeight="1" x14ac:dyDescent="0.2">
      <c r="A28" s="124"/>
      <c r="B28" s="126"/>
      <c r="C28" s="128"/>
      <c r="D28" s="162"/>
      <c r="E28" s="164"/>
      <c r="F28" s="144"/>
      <c r="G28" s="136"/>
      <c r="H28" s="136"/>
      <c r="I28" s="147"/>
      <c r="J28" s="120"/>
      <c r="K28" s="19"/>
    </row>
    <row r="29" spans="1:11" ht="105" customHeight="1" x14ac:dyDescent="0.2">
      <c r="A29" s="20" t="s">
        <v>34</v>
      </c>
      <c r="B29" s="21" t="s">
        <v>14</v>
      </c>
      <c r="C29" s="22" t="s">
        <v>13</v>
      </c>
      <c r="D29" s="52">
        <v>6974100</v>
      </c>
      <c r="E29" s="71">
        <v>6551262.3300000001</v>
      </c>
      <c r="F29" s="72">
        <v>6551255.46</v>
      </c>
      <c r="G29" s="17">
        <f>F29/D29*100</f>
        <v>93.93693035660516</v>
      </c>
      <c r="H29" s="17">
        <f t="shared" si="7"/>
        <v>99.999895134713682</v>
      </c>
      <c r="I29" s="13" t="s">
        <v>95</v>
      </c>
      <c r="J29" s="13"/>
    </row>
    <row r="30" spans="1:11" ht="172.15" customHeight="1" x14ac:dyDescent="0.2">
      <c r="A30" s="20" t="s">
        <v>33</v>
      </c>
      <c r="B30" s="21" t="s">
        <v>14</v>
      </c>
      <c r="C30" s="22" t="s">
        <v>7</v>
      </c>
      <c r="D30" s="52">
        <v>216366495</v>
      </c>
      <c r="E30" s="73">
        <v>234130751.72</v>
      </c>
      <c r="F30" s="74">
        <v>230201215.19</v>
      </c>
      <c r="G30" s="17">
        <f t="shared" si="6"/>
        <v>106.39411392692755</v>
      </c>
      <c r="H30" s="17">
        <f t="shared" si="7"/>
        <v>98.321648693675499</v>
      </c>
      <c r="I30" s="13" t="s">
        <v>96</v>
      </c>
      <c r="J30" s="13"/>
    </row>
    <row r="31" spans="1:11" ht="31.15" customHeight="1" x14ac:dyDescent="0.2">
      <c r="A31" s="6" t="s">
        <v>71</v>
      </c>
      <c r="B31" s="7" t="s">
        <v>27</v>
      </c>
      <c r="C31" s="8">
        <v>0</v>
      </c>
      <c r="D31" s="25">
        <f>D32+D33+D35+D36</f>
        <v>682015456</v>
      </c>
      <c r="E31" s="25">
        <f>E32+E33+E35+E36</f>
        <v>1037314300.98</v>
      </c>
      <c r="F31" s="25">
        <f>F32+F33+F35+F36</f>
        <v>1025432324.42</v>
      </c>
      <c r="G31" s="26">
        <f t="shared" si="6"/>
        <v>150.35323839053876</v>
      </c>
      <c r="H31" s="26">
        <f t="shared" si="7"/>
        <v>98.854544225527931</v>
      </c>
      <c r="I31" s="13"/>
      <c r="J31" s="13"/>
    </row>
    <row r="32" spans="1:11" ht="355.15" customHeight="1" x14ac:dyDescent="0.2">
      <c r="A32" s="20" t="s">
        <v>32</v>
      </c>
      <c r="B32" s="21" t="s">
        <v>27</v>
      </c>
      <c r="C32" s="22" t="s">
        <v>3</v>
      </c>
      <c r="D32" s="75">
        <v>364419700</v>
      </c>
      <c r="E32" s="76">
        <v>537584051.13999999</v>
      </c>
      <c r="F32" s="51">
        <v>537582000.90999997</v>
      </c>
      <c r="G32" s="77">
        <f>F32/D32*100</f>
        <v>147.5172722303432</v>
      </c>
      <c r="H32" s="77">
        <f t="shared" ref="H32" si="10">F32/E32*100</f>
        <v>99.999618621498215</v>
      </c>
      <c r="I32" s="13" t="s">
        <v>106</v>
      </c>
      <c r="J32" s="78"/>
    </row>
    <row r="33" spans="1:14" ht="408.6" customHeight="1" x14ac:dyDescent="0.2">
      <c r="A33" s="148" t="s">
        <v>31</v>
      </c>
      <c r="B33" s="149" t="s">
        <v>27</v>
      </c>
      <c r="C33" s="150" t="s">
        <v>6</v>
      </c>
      <c r="D33" s="151">
        <v>296299456</v>
      </c>
      <c r="E33" s="167">
        <v>466785827.89999998</v>
      </c>
      <c r="F33" s="174">
        <v>454920206.63</v>
      </c>
      <c r="G33" s="135">
        <f>F33/D33*100</f>
        <v>153.53393245176935</v>
      </c>
      <c r="H33" s="135">
        <f t="shared" ref="H33" si="11">F33/E33*100</f>
        <v>97.458015954901285</v>
      </c>
      <c r="I33" s="145" t="s">
        <v>107</v>
      </c>
      <c r="J33" s="137"/>
    </row>
    <row r="34" spans="1:14" ht="167.45" customHeight="1" x14ac:dyDescent="0.2">
      <c r="A34" s="148"/>
      <c r="B34" s="149"/>
      <c r="C34" s="150"/>
      <c r="D34" s="151"/>
      <c r="E34" s="167"/>
      <c r="F34" s="174"/>
      <c r="G34" s="136"/>
      <c r="H34" s="136"/>
      <c r="I34" s="145"/>
      <c r="J34" s="137"/>
    </row>
    <row r="35" spans="1:14" ht="409.15" customHeight="1" x14ac:dyDescent="0.2">
      <c r="A35" s="20" t="s">
        <v>30</v>
      </c>
      <c r="B35" s="21" t="s">
        <v>27</v>
      </c>
      <c r="C35" s="22" t="s">
        <v>0</v>
      </c>
      <c r="D35" s="75">
        <v>21267500</v>
      </c>
      <c r="E35" s="79">
        <v>32915621.940000001</v>
      </c>
      <c r="F35" s="51">
        <v>32901316.879999999</v>
      </c>
      <c r="G35" s="77">
        <f>F35/D35*100</f>
        <v>154.70232457975783</v>
      </c>
      <c r="H35" s="77">
        <f t="shared" ref="H35:H39" si="12">F35/E35*100</f>
        <v>99.956540210523499</v>
      </c>
      <c r="I35" s="13" t="s">
        <v>110</v>
      </c>
      <c r="J35" s="78"/>
    </row>
    <row r="36" spans="1:14" ht="42" customHeight="1" x14ac:dyDescent="0.2">
      <c r="A36" s="20" t="s">
        <v>29</v>
      </c>
      <c r="B36" s="21" t="s">
        <v>27</v>
      </c>
      <c r="C36" s="22" t="s">
        <v>27</v>
      </c>
      <c r="D36" s="52">
        <v>28800</v>
      </c>
      <c r="E36" s="80">
        <v>28800</v>
      </c>
      <c r="F36" s="81">
        <v>28800</v>
      </c>
      <c r="G36" s="17">
        <f t="shared" ref="G36:G39" si="13">F36/D36*100</f>
        <v>100</v>
      </c>
      <c r="H36" s="17">
        <f t="shared" si="12"/>
        <v>100</v>
      </c>
      <c r="I36" s="13"/>
      <c r="J36" s="13"/>
    </row>
    <row r="37" spans="1:14" ht="17.25" customHeight="1" x14ac:dyDescent="0.2">
      <c r="A37" s="6" t="s">
        <v>72</v>
      </c>
      <c r="B37" s="7" t="s">
        <v>12</v>
      </c>
      <c r="C37" s="8">
        <v>0</v>
      </c>
      <c r="D37" s="25">
        <f>D38</f>
        <v>156386800</v>
      </c>
      <c r="E37" s="25">
        <f t="shared" ref="E37:F37" si="14">E38</f>
        <v>112049910.65000001</v>
      </c>
      <c r="F37" s="25">
        <f t="shared" si="14"/>
        <v>87010792.329999998</v>
      </c>
      <c r="G37" s="26">
        <f t="shared" si="13"/>
        <v>55.638194738942161</v>
      </c>
      <c r="H37" s="26">
        <f t="shared" si="12"/>
        <v>77.653602600173059</v>
      </c>
      <c r="I37" s="13"/>
      <c r="J37" s="13"/>
    </row>
    <row r="38" spans="1:14" ht="44.45" customHeight="1" x14ac:dyDescent="0.2">
      <c r="A38" s="20" t="s">
        <v>28</v>
      </c>
      <c r="B38" s="21" t="s">
        <v>12</v>
      </c>
      <c r="C38" s="22" t="s">
        <v>27</v>
      </c>
      <c r="D38" s="52">
        <v>156386800</v>
      </c>
      <c r="E38" s="82">
        <v>112049910.65000001</v>
      </c>
      <c r="F38" s="83">
        <v>87010792.329999998</v>
      </c>
      <c r="G38" s="17">
        <f t="shared" si="13"/>
        <v>55.638194738942161</v>
      </c>
      <c r="H38" s="17">
        <f t="shared" si="12"/>
        <v>77.653602600173059</v>
      </c>
      <c r="I38" s="138" t="s">
        <v>97</v>
      </c>
      <c r="J38" s="139"/>
      <c r="K38" s="15"/>
      <c r="L38" s="14"/>
      <c r="M38" s="14"/>
      <c r="N38" s="14"/>
    </row>
    <row r="39" spans="1:14" ht="17.25" customHeight="1" x14ac:dyDescent="0.2">
      <c r="A39" s="6" t="s">
        <v>73</v>
      </c>
      <c r="B39" s="7" t="s">
        <v>23</v>
      </c>
      <c r="C39" s="8">
        <v>0</v>
      </c>
      <c r="D39" s="25">
        <f>D40+D41+D43+D44+D45</f>
        <v>2927127469</v>
      </c>
      <c r="E39" s="25">
        <f t="shared" ref="E39:F39" si="15">E40+E41+E43+E44+E45</f>
        <v>3045950566.96</v>
      </c>
      <c r="F39" s="25">
        <f t="shared" si="15"/>
        <v>3028471485.7300005</v>
      </c>
      <c r="G39" s="26">
        <f t="shared" si="13"/>
        <v>103.46223448767753</v>
      </c>
      <c r="H39" s="26">
        <f t="shared" si="12"/>
        <v>99.426153483264017</v>
      </c>
      <c r="I39" s="13"/>
      <c r="J39" s="13"/>
      <c r="K39" s="14"/>
      <c r="L39" s="14"/>
      <c r="M39" s="14"/>
      <c r="N39" s="14"/>
    </row>
    <row r="40" spans="1:14" ht="33" customHeight="1" x14ac:dyDescent="0.2">
      <c r="A40" s="20" t="s">
        <v>26</v>
      </c>
      <c r="B40" s="21" t="s">
        <v>23</v>
      </c>
      <c r="C40" s="22" t="s">
        <v>3</v>
      </c>
      <c r="D40" s="52">
        <v>997496911</v>
      </c>
      <c r="E40" s="84">
        <v>1038450219.15</v>
      </c>
      <c r="F40" s="85">
        <v>1038450219.15</v>
      </c>
      <c r="G40" s="17">
        <f t="shared" ref="G40:G70" si="16">F40/D40*100</f>
        <v>104.10560751601163</v>
      </c>
      <c r="H40" s="17">
        <f t="shared" ref="H40:H70" si="17">F40/E40*100</f>
        <v>100</v>
      </c>
      <c r="I40" s="18"/>
      <c r="J40" s="13"/>
    </row>
    <row r="41" spans="1:14" ht="408.6" customHeight="1" x14ac:dyDescent="0.2">
      <c r="A41" s="123" t="s">
        <v>25</v>
      </c>
      <c r="B41" s="125" t="s">
        <v>23</v>
      </c>
      <c r="C41" s="127" t="s">
        <v>6</v>
      </c>
      <c r="D41" s="161">
        <v>1530462178</v>
      </c>
      <c r="E41" s="165">
        <v>1625198975.5599999</v>
      </c>
      <c r="F41" s="140">
        <v>1608589216.8299999</v>
      </c>
      <c r="G41" s="135">
        <f t="shared" si="16"/>
        <v>105.10480036377612</v>
      </c>
      <c r="H41" s="135">
        <f t="shared" si="17"/>
        <v>98.977986143248913</v>
      </c>
      <c r="I41" s="172" t="s">
        <v>115</v>
      </c>
      <c r="J41" s="119"/>
    </row>
    <row r="42" spans="1:14" ht="87" customHeight="1" x14ac:dyDescent="0.2">
      <c r="A42" s="124"/>
      <c r="B42" s="126"/>
      <c r="C42" s="128"/>
      <c r="D42" s="162"/>
      <c r="E42" s="166"/>
      <c r="F42" s="141"/>
      <c r="G42" s="136"/>
      <c r="H42" s="136"/>
      <c r="I42" s="173"/>
      <c r="J42" s="120"/>
    </row>
    <row r="43" spans="1:14" ht="61.9" customHeight="1" x14ac:dyDescent="0.2">
      <c r="A43" s="20" t="s">
        <v>61</v>
      </c>
      <c r="B43" s="21" t="s">
        <v>23</v>
      </c>
      <c r="C43" s="22">
        <v>3</v>
      </c>
      <c r="D43" s="52">
        <v>224513825</v>
      </c>
      <c r="E43" s="86">
        <v>179169623.99000001</v>
      </c>
      <c r="F43" s="87">
        <v>178389821.69</v>
      </c>
      <c r="G43" s="17">
        <f t="shared" si="16"/>
        <v>79.456052067172251</v>
      </c>
      <c r="H43" s="17">
        <f t="shared" si="17"/>
        <v>99.564768690900678</v>
      </c>
      <c r="I43" s="13" t="s">
        <v>98</v>
      </c>
      <c r="J43" s="13"/>
    </row>
    <row r="44" spans="1:14" ht="90" customHeight="1" x14ac:dyDescent="0.2">
      <c r="A44" s="20" t="s">
        <v>62</v>
      </c>
      <c r="B44" s="21" t="s">
        <v>23</v>
      </c>
      <c r="C44" s="22" t="s">
        <v>23</v>
      </c>
      <c r="D44" s="52">
        <v>1800700</v>
      </c>
      <c r="E44" s="88">
        <v>2329068.5499999998</v>
      </c>
      <c r="F44" s="89">
        <v>2329068.5499999998</v>
      </c>
      <c r="G44" s="17">
        <f t="shared" si="16"/>
        <v>129.34239740101071</v>
      </c>
      <c r="H44" s="17">
        <f t="shared" si="17"/>
        <v>100</v>
      </c>
      <c r="I44" s="13" t="s">
        <v>99</v>
      </c>
      <c r="J44" s="13"/>
    </row>
    <row r="45" spans="1:14" ht="409.15" customHeight="1" x14ac:dyDescent="0.2">
      <c r="A45" s="123" t="s">
        <v>24</v>
      </c>
      <c r="B45" s="125" t="s">
        <v>23</v>
      </c>
      <c r="C45" s="127" t="s">
        <v>18</v>
      </c>
      <c r="D45" s="161">
        <v>172853855</v>
      </c>
      <c r="E45" s="168">
        <v>200802679.71000001</v>
      </c>
      <c r="F45" s="170">
        <v>200713159.50999999</v>
      </c>
      <c r="G45" s="135">
        <f t="shared" si="16"/>
        <v>116.11725958324737</v>
      </c>
      <c r="H45" s="135">
        <f t="shared" si="17"/>
        <v>99.955418822034986</v>
      </c>
      <c r="I45" s="121" t="s">
        <v>116</v>
      </c>
      <c r="J45" s="119"/>
    </row>
    <row r="46" spans="1:14" ht="62.25" customHeight="1" x14ac:dyDescent="0.2">
      <c r="A46" s="124"/>
      <c r="B46" s="126"/>
      <c r="C46" s="128"/>
      <c r="D46" s="162"/>
      <c r="E46" s="169"/>
      <c r="F46" s="171"/>
      <c r="G46" s="136"/>
      <c r="H46" s="136"/>
      <c r="I46" s="122"/>
      <c r="J46" s="120"/>
    </row>
    <row r="47" spans="1:14" ht="20.45" customHeight="1" x14ac:dyDescent="0.2">
      <c r="A47" s="6" t="s">
        <v>74</v>
      </c>
      <c r="B47" s="7" t="s">
        <v>20</v>
      </c>
      <c r="C47" s="8">
        <v>0</v>
      </c>
      <c r="D47" s="25">
        <f>D48+D50</f>
        <v>200166100</v>
      </c>
      <c r="E47" s="25">
        <f t="shared" ref="E47:F47" si="18">E48+E50</f>
        <v>230820784.91</v>
      </c>
      <c r="F47" s="25">
        <f t="shared" si="18"/>
        <v>229569693.38</v>
      </c>
      <c r="G47" s="26">
        <f t="shared" si="16"/>
        <v>114.68959697970836</v>
      </c>
      <c r="H47" s="26">
        <f t="shared" si="17"/>
        <v>99.457981424641716</v>
      </c>
      <c r="I47" s="13"/>
      <c r="J47" s="13"/>
    </row>
    <row r="48" spans="1:14" ht="409.15" customHeight="1" x14ac:dyDescent="0.2">
      <c r="A48" s="148" t="s">
        <v>22</v>
      </c>
      <c r="B48" s="149" t="s">
        <v>20</v>
      </c>
      <c r="C48" s="150" t="s">
        <v>3</v>
      </c>
      <c r="D48" s="156">
        <v>198747200</v>
      </c>
      <c r="E48" s="154">
        <v>229401884.91</v>
      </c>
      <c r="F48" s="155">
        <v>228150793.38</v>
      </c>
      <c r="G48" s="135">
        <f t="shared" si="16"/>
        <v>114.79446924535289</v>
      </c>
      <c r="H48" s="135">
        <f t="shared" si="17"/>
        <v>99.454628923170858</v>
      </c>
      <c r="I48" s="142" t="s">
        <v>111</v>
      </c>
      <c r="J48" s="137"/>
    </row>
    <row r="49" spans="1:10" ht="168.75" customHeight="1" x14ac:dyDescent="0.2">
      <c r="A49" s="148"/>
      <c r="B49" s="149"/>
      <c r="C49" s="150"/>
      <c r="D49" s="156"/>
      <c r="E49" s="154"/>
      <c r="F49" s="155"/>
      <c r="G49" s="136"/>
      <c r="H49" s="136"/>
      <c r="I49" s="142"/>
      <c r="J49" s="137"/>
    </row>
    <row r="50" spans="1:10" ht="82.15" customHeight="1" x14ac:dyDescent="0.2">
      <c r="A50" s="20" t="s">
        <v>21</v>
      </c>
      <c r="B50" s="21" t="s">
        <v>20</v>
      </c>
      <c r="C50" s="22" t="s">
        <v>14</v>
      </c>
      <c r="D50" s="52">
        <v>1418900</v>
      </c>
      <c r="E50" s="90">
        <v>1418900</v>
      </c>
      <c r="F50" s="91">
        <v>1418900</v>
      </c>
      <c r="G50" s="17">
        <f t="shared" si="16"/>
        <v>100</v>
      </c>
      <c r="H50" s="17">
        <f t="shared" si="17"/>
        <v>100</v>
      </c>
      <c r="I50" s="13"/>
      <c r="J50" s="13"/>
    </row>
    <row r="51" spans="1:10" ht="17.25" customHeight="1" x14ac:dyDescent="0.2">
      <c r="A51" s="6" t="s">
        <v>75</v>
      </c>
      <c r="B51" s="7" t="s">
        <v>18</v>
      </c>
      <c r="C51" s="8">
        <v>0</v>
      </c>
      <c r="D51" s="25">
        <f>D52</f>
        <v>2236100</v>
      </c>
      <c r="E51" s="25">
        <f>E52</f>
        <v>2111500</v>
      </c>
      <c r="F51" s="25">
        <f>F52</f>
        <v>2111429.46</v>
      </c>
      <c r="G51" s="26">
        <f t="shared" si="16"/>
        <v>94.424643799472292</v>
      </c>
      <c r="H51" s="26">
        <f t="shared" si="17"/>
        <v>99.996659246980812</v>
      </c>
      <c r="I51" s="13"/>
      <c r="J51" s="13"/>
    </row>
    <row r="52" spans="1:10" ht="73.150000000000006" customHeight="1" x14ac:dyDescent="0.2">
      <c r="A52" s="20" t="s">
        <v>19</v>
      </c>
      <c r="B52" s="21" t="s">
        <v>18</v>
      </c>
      <c r="C52" s="22" t="s">
        <v>18</v>
      </c>
      <c r="D52" s="52">
        <v>2236100</v>
      </c>
      <c r="E52" s="92">
        <v>2111500</v>
      </c>
      <c r="F52" s="93">
        <v>2111429.46</v>
      </c>
      <c r="G52" s="17">
        <f t="shared" si="16"/>
        <v>94.424643799472292</v>
      </c>
      <c r="H52" s="17">
        <f t="shared" si="17"/>
        <v>99.996659246980812</v>
      </c>
      <c r="I52" s="94" t="s">
        <v>100</v>
      </c>
      <c r="J52" s="94"/>
    </row>
    <row r="53" spans="1:10" ht="17.25" customHeight="1" x14ac:dyDescent="0.2">
      <c r="A53" s="6" t="s">
        <v>76</v>
      </c>
      <c r="B53" s="7" t="s">
        <v>13</v>
      </c>
      <c r="C53" s="8">
        <v>0</v>
      </c>
      <c r="D53" s="25">
        <f>D54+D55+D56</f>
        <v>112265878</v>
      </c>
      <c r="E53" s="25">
        <f t="shared" ref="E53:F53" si="19">E54+E55+E56</f>
        <v>197051204.53999999</v>
      </c>
      <c r="F53" s="25">
        <f t="shared" si="19"/>
        <v>197024160.38</v>
      </c>
      <c r="G53" s="26">
        <f t="shared" si="16"/>
        <v>175.49781277263961</v>
      </c>
      <c r="H53" s="26">
        <f t="shared" si="17"/>
        <v>99.986275567275456</v>
      </c>
      <c r="I53" s="13"/>
      <c r="J53" s="13"/>
    </row>
    <row r="54" spans="1:10" ht="31.9" customHeight="1" x14ac:dyDescent="0.2">
      <c r="A54" s="20" t="s">
        <v>17</v>
      </c>
      <c r="B54" s="21" t="s">
        <v>13</v>
      </c>
      <c r="C54" s="22" t="s">
        <v>3</v>
      </c>
      <c r="D54" s="52">
        <v>8076400</v>
      </c>
      <c r="E54" s="95">
        <v>7675421</v>
      </c>
      <c r="F54" s="96">
        <v>7675421</v>
      </c>
      <c r="G54" s="17">
        <f t="shared" si="16"/>
        <v>95.035176563815554</v>
      </c>
      <c r="H54" s="17">
        <f t="shared" si="17"/>
        <v>100</v>
      </c>
      <c r="I54" s="13"/>
      <c r="J54" s="13"/>
    </row>
    <row r="55" spans="1:10" ht="408.75" customHeight="1" x14ac:dyDescent="0.2">
      <c r="A55" s="20" t="s">
        <v>16</v>
      </c>
      <c r="B55" s="21" t="s">
        <v>13</v>
      </c>
      <c r="C55" s="22" t="s">
        <v>0</v>
      </c>
      <c r="D55" s="52">
        <v>15339678</v>
      </c>
      <c r="E55" s="97">
        <v>102376256.38</v>
      </c>
      <c r="F55" s="98">
        <v>102349754</v>
      </c>
      <c r="G55" s="17" t="s">
        <v>87</v>
      </c>
      <c r="H55" s="17">
        <f t="shared" si="17"/>
        <v>99.974112767025176</v>
      </c>
      <c r="I55" s="13" t="s">
        <v>112</v>
      </c>
      <c r="J55" s="78"/>
    </row>
    <row r="56" spans="1:10" ht="111" customHeight="1" x14ac:dyDescent="0.2">
      <c r="A56" s="20" t="s">
        <v>15</v>
      </c>
      <c r="B56" s="21" t="s">
        <v>13</v>
      </c>
      <c r="C56" s="22" t="s">
        <v>14</v>
      </c>
      <c r="D56" s="52">
        <v>88849800</v>
      </c>
      <c r="E56" s="99">
        <v>86999527.159999996</v>
      </c>
      <c r="F56" s="100">
        <v>86998985.379999995</v>
      </c>
      <c r="G56" s="17">
        <f t="shared" si="16"/>
        <v>97.916917516978089</v>
      </c>
      <c r="H56" s="17">
        <f t="shared" si="17"/>
        <v>99.999377260983266</v>
      </c>
      <c r="I56" s="13"/>
      <c r="J56" s="13"/>
    </row>
    <row r="57" spans="1:10" ht="17.25" customHeight="1" x14ac:dyDescent="0.2">
      <c r="A57" s="6" t="s">
        <v>77</v>
      </c>
      <c r="B57" s="7" t="s">
        <v>9</v>
      </c>
      <c r="C57" s="8">
        <v>0</v>
      </c>
      <c r="D57" s="25">
        <f>D58+D59+D60</f>
        <v>344815508</v>
      </c>
      <c r="E57" s="25">
        <f t="shared" ref="E57:F57" si="20">E58+E59+E60</f>
        <v>349458560.54999995</v>
      </c>
      <c r="F57" s="25">
        <f t="shared" si="20"/>
        <v>348610415.75</v>
      </c>
      <c r="G57" s="26">
        <f t="shared" si="16"/>
        <v>101.10056179665794</v>
      </c>
      <c r="H57" s="26">
        <f t="shared" si="17"/>
        <v>99.757297460773302</v>
      </c>
      <c r="I57" s="13"/>
      <c r="J57" s="13"/>
    </row>
    <row r="58" spans="1:10" ht="31.15" customHeight="1" x14ac:dyDescent="0.2">
      <c r="A58" s="20" t="s">
        <v>11</v>
      </c>
      <c r="B58" s="21" t="s">
        <v>9</v>
      </c>
      <c r="C58" s="22" t="s">
        <v>3</v>
      </c>
      <c r="D58" s="52">
        <v>210939873</v>
      </c>
      <c r="E58" s="101">
        <v>211292869.66999999</v>
      </c>
      <c r="F58" s="102">
        <v>211182523.11000001</v>
      </c>
      <c r="G58" s="17">
        <f t="shared" si="16"/>
        <v>100.11503283212843</v>
      </c>
      <c r="H58" s="17">
        <f t="shared" si="17"/>
        <v>99.947775540096401</v>
      </c>
      <c r="I58" s="18"/>
      <c r="J58" s="78"/>
    </row>
    <row r="59" spans="1:10" ht="36" customHeight="1" x14ac:dyDescent="0.2">
      <c r="A59" s="20" t="s">
        <v>10</v>
      </c>
      <c r="B59" s="21" t="s">
        <v>9</v>
      </c>
      <c r="C59" s="22" t="s">
        <v>6</v>
      </c>
      <c r="D59" s="52">
        <v>70489535</v>
      </c>
      <c r="E59" s="103">
        <v>70209142.540000007</v>
      </c>
      <c r="F59" s="104">
        <v>69471344.299999997</v>
      </c>
      <c r="G59" s="17">
        <f t="shared" si="16"/>
        <v>98.555543457621042</v>
      </c>
      <c r="H59" s="17">
        <f t="shared" si="17"/>
        <v>98.949142215232627</v>
      </c>
      <c r="I59" s="13"/>
      <c r="J59" s="13"/>
    </row>
    <row r="60" spans="1:10" ht="75.599999999999994" customHeight="1" x14ac:dyDescent="0.2">
      <c r="A60" s="20" t="s">
        <v>63</v>
      </c>
      <c r="B60" s="21" t="s">
        <v>9</v>
      </c>
      <c r="C60" s="22">
        <v>3</v>
      </c>
      <c r="D60" s="52">
        <v>63386100</v>
      </c>
      <c r="E60" s="105">
        <v>67956548.340000004</v>
      </c>
      <c r="F60" s="106">
        <v>67956548.340000004</v>
      </c>
      <c r="G60" s="17">
        <f t="shared" si="16"/>
        <v>107.21048990236031</v>
      </c>
      <c r="H60" s="17">
        <f t="shared" si="17"/>
        <v>100</v>
      </c>
      <c r="I60" s="118" t="s">
        <v>104</v>
      </c>
      <c r="J60" s="13"/>
    </row>
    <row r="61" spans="1:10" ht="17.25" customHeight="1" x14ac:dyDescent="0.2">
      <c r="A61" s="6" t="s">
        <v>78</v>
      </c>
      <c r="B61" s="7" t="s">
        <v>7</v>
      </c>
      <c r="C61" s="8">
        <v>0</v>
      </c>
      <c r="D61" s="25">
        <f>D63+D62</f>
        <v>9000000</v>
      </c>
      <c r="E61" s="25">
        <f>E63+E62</f>
        <v>18388400</v>
      </c>
      <c r="F61" s="25">
        <f>F63+F62</f>
        <v>18388400</v>
      </c>
      <c r="G61" s="26">
        <f t="shared" si="16"/>
        <v>204.31555555555553</v>
      </c>
      <c r="H61" s="26">
        <f t="shared" si="17"/>
        <v>100</v>
      </c>
      <c r="I61" s="13"/>
      <c r="J61" s="13"/>
    </row>
    <row r="62" spans="1:10" ht="103.9" customHeight="1" x14ac:dyDescent="0.2">
      <c r="A62" s="20" t="s">
        <v>81</v>
      </c>
      <c r="B62" s="21">
        <v>12</v>
      </c>
      <c r="C62" s="22">
        <v>1</v>
      </c>
      <c r="D62" s="52">
        <v>1700000</v>
      </c>
      <c r="E62" s="107">
        <v>14995400</v>
      </c>
      <c r="F62" s="108">
        <v>14995400</v>
      </c>
      <c r="G62" s="17" t="s">
        <v>88</v>
      </c>
      <c r="H62" s="17">
        <f t="shared" si="17"/>
        <v>100</v>
      </c>
      <c r="I62" s="13" t="s">
        <v>101</v>
      </c>
      <c r="J62" s="13"/>
    </row>
    <row r="63" spans="1:10" ht="64.900000000000006" customHeight="1" x14ac:dyDescent="0.2">
      <c r="A63" s="20" t="s">
        <v>8</v>
      </c>
      <c r="B63" s="21" t="s">
        <v>7</v>
      </c>
      <c r="C63" s="22" t="s">
        <v>6</v>
      </c>
      <c r="D63" s="52">
        <v>7300000</v>
      </c>
      <c r="E63" s="109">
        <v>3393000</v>
      </c>
      <c r="F63" s="110">
        <v>3393000</v>
      </c>
      <c r="G63" s="17">
        <f t="shared" si="16"/>
        <v>46.479452054794521</v>
      </c>
      <c r="H63" s="17">
        <f t="shared" si="17"/>
        <v>100</v>
      </c>
      <c r="I63" s="13" t="s">
        <v>102</v>
      </c>
      <c r="J63" s="13"/>
    </row>
    <row r="64" spans="1:10" ht="34.9" customHeight="1" x14ac:dyDescent="0.2">
      <c r="A64" s="6" t="s">
        <v>79</v>
      </c>
      <c r="B64" s="7" t="s">
        <v>5</v>
      </c>
      <c r="C64" s="8">
        <v>0</v>
      </c>
      <c r="D64" s="25">
        <f>D65</f>
        <v>100000</v>
      </c>
      <c r="E64" s="25">
        <f t="shared" ref="E64:F64" si="21">E65</f>
        <v>249400</v>
      </c>
      <c r="F64" s="25">
        <f t="shared" si="21"/>
        <v>249152</v>
      </c>
      <c r="G64" s="26" t="s">
        <v>89</v>
      </c>
      <c r="H64" s="26">
        <f t="shared" si="17"/>
        <v>99.900561347233364</v>
      </c>
      <c r="I64" s="13"/>
      <c r="J64" s="13"/>
    </row>
    <row r="65" spans="1:10" ht="81" customHeight="1" x14ac:dyDescent="0.2">
      <c r="A65" s="20" t="s">
        <v>65</v>
      </c>
      <c r="B65" s="21" t="s">
        <v>5</v>
      </c>
      <c r="C65" s="22" t="s">
        <v>3</v>
      </c>
      <c r="D65" s="52">
        <v>100000</v>
      </c>
      <c r="E65" s="111">
        <v>249400</v>
      </c>
      <c r="F65" s="112">
        <v>249152</v>
      </c>
      <c r="G65" s="17" t="s">
        <v>89</v>
      </c>
      <c r="H65" s="17">
        <f t="shared" si="17"/>
        <v>99.900561347233364</v>
      </c>
      <c r="I65" s="13" t="s">
        <v>103</v>
      </c>
      <c r="J65" s="13"/>
    </row>
    <row r="66" spans="1:10" ht="57" customHeight="1" x14ac:dyDescent="0.2">
      <c r="A66" s="6" t="s">
        <v>80</v>
      </c>
      <c r="B66" s="7" t="s">
        <v>1</v>
      </c>
      <c r="C66" s="8">
        <v>0</v>
      </c>
      <c r="D66" s="25">
        <f>D67+D68</f>
        <v>438705311</v>
      </c>
      <c r="E66" s="25">
        <f t="shared" ref="E66:F66" si="22">E67+E68</f>
        <v>452081548.85000002</v>
      </c>
      <c r="F66" s="25">
        <f t="shared" si="22"/>
        <v>452081548.85000002</v>
      </c>
      <c r="G66" s="26">
        <f t="shared" si="16"/>
        <v>103.04902573882906</v>
      </c>
      <c r="H66" s="26">
        <f t="shared" si="17"/>
        <v>100</v>
      </c>
      <c r="I66" s="13"/>
      <c r="J66" s="13"/>
    </row>
    <row r="67" spans="1:10" ht="54" customHeight="1" x14ac:dyDescent="0.2">
      <c r="A67" s="20" t="s">
        <v>4</v>
      </c>
      <c r="B67" s="21" t="s">
        <v>1</v>
      </c>
      <c r="C67" s="22" t="s">
        <v>3</v>
      </c>
      <c r="D67" s="52">
        <v>192572807</v>
      </c>
      <c r="E67" s="113">
        <v>192572807</v>
      </c>
      <c r="F67" s="114">
        <v>192572807</v>
      </c>
      <c r="G67" s="17">
        <f t="shared" si="16"/>
        <v>100</v>
      </c>
      <c r="H67" s="17">
        <f t="shared" si="17"/>
        <v>100</v>
      </c>
      <c r="I67" s="13"/>
      <c r="J67" s="13"/>
    </row>
    <row r="68" spans="1:10" ht="409.15" customHeight="1" x14ac:dyDescent="0.2">
      <c r="A68" s="123" t="s">
        <v>2</v>
      </c>
      <c r="B68" s="125" t="s">
        <v>1</v>
      </c>
      <c r="C68" s="127" t="s">
        <v>0</v>
      </c>
      <c r="D68" s="129">
        <v>246132504</v>
      </c>
      <c r="E68" s="131">
        <v>259508741.84999999</v>
      </c>
      <c r="F68" s="133">
        <v>259508741.84999999</v>
      </c>
      <c r="G68" s="135">
        <f t="shared" si="16"/>
        <v>105.43456781717866</v>
      </c>
      <c r="H68" s="135">
        <f t="shared" si="17"/>
        <v>100</v>
      </c>
      <c r="I68" s="121" t="s">
        <v>117</v>
      </c>
      <c r="J68" s="119"/>
    </row>
    <row r="69" spans="1:10" ht="131.25" customHeight="1" x14ac:dyDescent="0.2">
      <c r="A69" s="124"/>
      <c r="B69" s="126"/>
      <c r="C69" s="128"/>
      <c r="D69" s="130"/>
      <c r="E69" s="132"/>
      <c r="F69" s="134"/>
      <c r="G69" s="136"/>
      <c r="H69" s="136"/>
      <c r="I69" s="122"/>
      <c r="J69" s="120"/>
    </row>
    <row r="70" spans="1:10" ht="19.899999999999999" customHeight="1" x14ac:dyDescent="0.2">
      <c r="A70" s="9" t="s">
        <v>57</v>
      </c>
      <c r="B70" s="10"/>
      <c r="C70" s="10"/>
      <c r="D70" s="115">
        <f>D6+D16+D18+D23+D31+D37+D39+D47+D51+D53+D57+D61+D64+D66</f>
        <v>5777852570</v>
      </c>
      <c r="E70" s="115">
        <f>E6+E16+E18+E23+E31+E37+E39+E47+E51+E53+E57+E61+E64+E66</f>
        <v>6392728150.1800003</v>
      </c>
      <c r="F70" s="115">
        <f>F6+F16+F18+F23+F31+F37+F39+F47+F51+F53+F57+F61+F64+F66</f>
        <v>6323683488.3200006</v>
      </c>
      <c r="G70" s="17">
        <f t="shared" si="16"/>
        <v>109.44695129733988</v>
      </c>
      <c r="H70" s="17">
        <f t="shared" si="17"/>
        <v>98.91994997694286</v>
      </c>
      <c r="I70" s="116"/>
      <c r="J70" s="117"/>
    </row>
  </sheetData>
  <mergeCells count="80">
    <mergeCell ref="G41:G42"/>
    <mergeCell ref="H41:H42"/>
    <mergeCell ref="I41:I42"/>
    <mergeCell ref="J41:J42"/>
    <mergeCell ref="F33:F34"/>
    <mergeCell ref="I45:I46"/>
    <mergeCell ref="A45:A46"/>
    <mergeCell ref="B45:B46"/>
    <mergeCell ref="C45:C46"/>
    <mergeCell ref="D45:D46"/>
    <mergeCell ref="E45:E46"/>
    <mergeCell ref="F45:F46"/>
    <mergeCell ref="G45:G46"/>
    <mergeCell ref="H45:H46"/>
    <mergeCell ref="A33:A34"/>
    <mergeCell ref="B33:B34"/>
    <mergeCell ref="C33:C34"/>
    <mergeCell ref="D33:D34"/>
    <mergeCell ref="E33:E34"/>
    <mergeCell ref="A41:A42"/>
    <mergeCell ref="B41:B42"/>
    <mergeCell ref="C41:C42"/>
    <mergeCell ref="D41:D42"/>
    <mergeCell ref="E41:E42"/>
    <mergeCell ref="A27:A28"/>
    <mergeCell ref="B27:B28"/>
    <mergeCell ref="C27:C28"/>
    <mergeCell ref="D27:D28"/>
    <mergeCell ref="E27:E28"/>
    <mergeCell ref="A1:J1"/>
    <mergeCell ref="F3:F4"/>
    <mergeCell ref="B3:B4"/>
    <mergeCell ref="D3:E3"/>
    <mergeCell ref="A3:A4"/>
    <mergeCell ref="C3:C4"/>
    <mergeCell ref="G3:H3"/>
    <mergeCell ref="I3:J3"/>
    <mergeCell ref="A48:A49"/>
    <mergeCell ref="B48:B49"/>
    <mergeCell ref="C48:C49"/>
    <mergeCell ref="E48:E49"/>
    <mergeCell ref="F48:F49"/>
    <mergeCell ref="D48:D49"/>
    <mergeCell ref="I13:J13"/>
    <mergeCell ref="I14:I15"/>
    <mergeCell ref="A14:A15"/>
    <mergeCell ref="B14:B15"/>
    <mergeCell ref="C14:C15"/>
    <mergeCell ref="D14:D15"/>
    <mergeCell ref="E14:E15"/>
    <mergeCell ref="F14:F15"/>
    <mergeCell ref="G14:G15"/>
    <mergeCell ref="H14:H15"/>
    <mergeCell ref="J14:J15"/>
    <mergeCell ref="J48:J49"/>
    <mergeCell ref="J33:J34"/>
    <mergeCell ref="J27:J28"/>
    <mergeCell ref="I38:J38"/>
    <mergeCell ref="F41:F42"/>
    <mergeCell ref="G48:G49"/>
    <mergeCell ref="H48:H49"/>
    <mergeCell ref="I48:I49"/>
    <mergeCell ref="F27:F28"/>
    <mergeCell ref="G27:G28"/>
    <mergeCell ref="H27:H28"/>
    <mergeCell ref="I33:I34"/>
    <mergeCell ref="G33:G34"/>
    <mergeCell ref="H33:H34"/>
    <mergeCell ref="I27:I28"/>
    <mergeCell ref="J45:J46"/>
    <mergeCell ref="J68:J69"/>
    <mergeCell ref="I68:I69"/>
    <mergeCell ref="A68:A69"/>
    <mergeCell ref="B68:B69"/>
    <mergeCell ref="C68:C69"/>
    <mergeCell ref="D68:D69"/>
    <mergeCell ref="E68:E69"/>
    <mergeCell ref="F68:F69"/>
    <mergeCell ref="G68:G69"/>
    <mergeCell ref="H68:H69"/>
  </mergeCells>
  <pageMargins left="0.19685039370078741" right="0.19685039370078741" top="0.59055118110236227" bottom="0.39370078740157483" header="0.39370078740157483" footer="0.51181102362204722"/>
  <pageSetup paperSize="9" scale="75" fitToHeight="1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2024 год</vt:lpstr>
      <vt:lpstr>Лист1</vt:lpstr>
      <vt:lpstr>'2024 год'!Область_печати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LarinaLO</dc:creator>
  <cp:lastModifiedBy>Елена Михайловна Маценко</cp:lastModifiedBy>
  <cp:lastPrinted>2025-02-17T06:36:39Z</cp:lastPrinted>
  <dcterms:created xsi:type="dcterms:W3CDTF">2017-03-02T10:52:01Z</dcterms:created>
  <dcterms:modified xsi:type="dcterms:W3CDTF">2025-04-04T05:31:53Z</dcterms:modified>
</cp:coreProperties>
</file>