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А САЙТ!\2024\4 Раздел Промежуточная отчетность\4.1-4.5\Отчет об исполн за 1 полугодие\"/>
    </mc:Choice>
  </mc:AlternateContent>
  <bookViews>
    <workbookView xWindow="0" yWindow="0" windowWidth="23040" windowHeight="8616"/>
  </bookViews>
  <sheets>
    <sheet name="Расходы " sheetId="2" r:id="rId1"/>
  </sheets>
  <definedNames>
    <definedName name="_xlnm.Print_Area" localSheetId="0">'Расходы '!$A$1:$J$64</definedName>
  </definedNames>
  <calcPr calcId="162913"/>
</workbook>
</file>

<file path=xl/calcChain.xml><?xml version="1.0" encoding="utf-8"?>
<calcChain xmlns="http://schemas.openxmlformats.org/spreadsheetml/2006/main">
  <c r="J20" i="2" l="1"/>
  <c r="H61" i="2"/>
  <c r="H59" i="2"/>
  <c r="H56" i="2"/>
  <c r="H52" i="2"/>
  <c r="H48" i="2"/>
  <c r="H46" i="2"/>
  <c r="H43" i="2"/>
  <c r="H37" i="2"/>
  <c r="H35" i="2"/>
  <c r="H30" i="2"/>
  <c r="H23" i="2"/>
  <c r="H18" i="2"/>
  <c r="H16" i="2"/>
  <c r="H7" i="2"/>
  <c r="G52" i="2"/>
  <c r="F52" i="2"/>
  <c r="I20" i="2"/>
  <c r="F61" i="2"/>
  <c r="G56" i="2"/>
  <c r="F56" i="2"/>
  <c r="F48" i="2"/>
  <c r="F43" i="2"/>
  <c r="F37" i="2"/>
  <c r="F35" i="2"/>
  <c r="F30" i="2"/>
  <c r="F23" i="2"/>
  <c r="F18" i="2"/>
  <c r="F16" i="2"/>
  <c r="F7" i="2"/>
  <c r="I13" i="2"/>
  <c r="I33" i="2"/>
  <c r="J55" i="2"/>
  <c r="J32" i="2"/>
  <c r="G61" i="2"/>
  <c r="G59" i="2"/>
  <c r="G48" i="2"/>
  <c r="G46" i="2"/>
  <c r="G43" i="2"/>
  <c r="G37" i="2"/>
  <c r="G35" i="2"/>
  <c r="G30" i="2"/>
  <c r="G23" i="2"/>
  <c r="G18" i="2"/>
  <c r="G16" i="2"/>
  <c r="G7" i="2"/>
  <c r="I8" i="2"/>
  <c r="J57" i="2"/>
  <c r="I57" i="2"/>
  <c r="I22" i="2"/>
  <c r="I55" i="2"/>
  <c r="I47" i="2"/>
  <c r="I32" i="2"/>
  <c r="I11" i="2"/>
  <c r="H64" i="2" l="1"/>
  <c r="G64" i="2"/>
  <c r="J8" i="2"/>
  <c r="J25" i="2"/>
  <c r="J22" i="2"/>
  <c r="I63" i="2" l="1"/>
  <c r="I62" i="2"/>
  <c r="I60" i="2"/>
  <c r="I58" i="2"/>
  <c r="I54" i="2"/>
  <c r="I53" i="2"/>
  <c r="I52" i="2" s="1"/>
  <c r="I51" i="2"/>
  <c r="I50" i="2"/>
  <c r="I49" i="2"/>
  <c r="I45" i="2"/>
  <c r="I44" i="2"/>
  <c r="I42" i="2"/>
  <c r="I41" i="2"/>
  <c r="J40" i="2"/>
  <c r="I40" i="2"/>
  <c r="J39" i="2"/>
  <c r="I39" i="2"/>
  <c r="I38" i="2"/>
  <c r="I36" i="2"/>
  <c r="I34" i="2"/>
  <c r="I31" i="2"/>
  <c r="I29" i="2"/>
  <c r="I28" i="2"/>
  <c r="I27" i="2"/>
  <c r="I26" i="2"/>
  <c r="I25" i="2"/>
  <c r="J24" i="2"/>
  <c r="I24" i="2"/>
  <c r="I21" i="2"/>
  <c r="I19" i="2"/>
  <c r="I17" i="2"/>
  <c r="I15" i="2"/>
  <c r="I12" i="2"/>
  <c r="I10" i="2"/>
  <c r="I9" i="2"/>
  <c r="J21" i="2"/>
  <c r="J17" i="2"/>
  <c r="F59" i="2"/>
  <c r="F46" i="2"/>
  <c r="J63" i="2"/>
  <c r="J62" i="2"/>
  <c r="J54" i="2"/>
  <c r="J53" i="2"/>
  <c r="J51" i="2"/>
  <c r="J50" i="2"/>
  <c r="J49" i="2"/>
  <c r="J45" i="2"/>
  <c r="J44" i="2"/>
  <c r="J42" i="2"/>
  <c r="J41" i="2"/>
  <c r="J38" i="2"/>
  <c r="J34" i="2"/>
  <c r="J31" i="2"/>
  <c r="J29" i="2"/>
  <c r="J28" i="2"/>
  <c r="J27" i="2"/>
  <c r="J26" i="2"/>
  <c r="J19" i="2"/>
  <c r="J15" i="2"/>
  <c r="J9" i="2"/>
  <c r="J10" i="2"/>
  <c r="J12" i="2"/>
  <c r="F64" i="2" l="1"/>
  <c r="I46" i="2"/>
  <c r="I23" i="2"/>
  <c r="J59" i="2"/>
  <c r="J60" i="2"/>
  <c r="I59" i="2"/>
  <c r="J35" i="2"/>
  <c r="I30" i="2"/>
  <c r="J16" i="2"/>
  <c r="I61" i="2"/>
  <c r="I56" i="2"/>
  <c r="I18" i="2"/>
  <c r="I35" i="2"/>
  <c r="I37" i="2"/>
  <c r="I43" i="2"/>
  <c r="I48" i="2"/>
  <c r="J56" i="2"/>
  <c r="J36" i="2"/>
  <c r="J58" i="2"/>
  <c r="I16" i="2"/>
  <c r="J43" i="2"/>
  <c r="J61" i="2"/>
  <c r="J52" i="2"/>
  <c r="J48" i="2"/>
  <c r="J37" i="2"/>
  <c r="J30" i="2"/>
  <c r="J23" i="2"/>
  <c r="J18" i="2"/>
  <c r="I64" i="2" l="1"/>
  <c r="J64" i="2"/>
  <c r="J7" i="2"/>
  <c r="I7" i="2"/>
</calcChain>
</file>

<file path=xl/sharedStrings.xml><?xml version="1.0" encoding="utf-8"?>
<sst xmlns="http://schemas.openxmlformats.org/spreadsheetml/2006/main" count="174" uniqueCount="84">
  <si>
    <t/>
  </si>
  <si>
    <t>03</t>
  </si>
  <si>
    <t>14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</si>
  <si>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</si>
  <si>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</si>
  <si>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</si>
  <si>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13</t>
  </si>
  <si>
    <t>02</t>
  </si>
  <si>
    <t>12</t>
  </si>
  <si>
    <t>Периодическая печать и издательства</t>
  </si>
  <si>
    <t>Средства массовой информации</t>
  </si>
  <si>
    <t>11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</si>
  <si>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</si>
  <si>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</si>
  <si>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</si>
  <si>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</si>
  <si>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</si>
  <si>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04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</si>
  <si>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</si>
  <si>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</si>
  <si>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</si>
  <si>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</si>
  <si>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</si>
  <si>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</si>
  <si>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</si>
  <si>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</si>
  <si>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</si>
  <si>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</si>
  <si>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</si>
  <si>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</si>
  <si>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</si>
  <si>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Общее образование</t>
  </si>
  <si>
    <t>Дошкольное образование</t>
  </si>
  <si>
    <t>Образование</t>
  </si>
  <si>
    <t>05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</si>
  <si>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</si>
  <si>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</si>
  <si>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</si>
  <si>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</si>
  <si>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</si>
  <si>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</si>
  <si>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</si>
  <si>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</si>
  <si>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</si>
  <si>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</si>
  <si>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</si>
  <si>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</si>
  <si>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</si>
  <si>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</si>
  <si>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</si>
  <si>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</si>
  <si>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</si>
  <si>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</si>
  <si>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</si>
  <si>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</si>
  <si>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</si>
  <si>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</si>
  <si>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</si>
  <si>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</si>
  <si>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</si>
  <si>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</si>
  <si>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Резервные фонды</t>
  </si>
  <si>
    <t>Дополнительное образование детей</t>
  </si>
  <si>
    <t>Судебная система</t>
  </si>
  <si>
    <t>Прочие межбюджетные трансферты общего характера</t>
  </si>
  <si>
    <t>ВСЕГО РАСХОДОВ</t>
  </si>
  <si>
    <t>Наименование показателя</t>
  </si>
  <si>
    <t>(рублей)</t>
  </si>
  <si>
    <t>Молодежная политика</t>
  </si>
  <si>
    <t>Рз</t>
  </si>
  <si>
    <t>Спорт высших достижений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</si>
  <si>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</si>
  <si>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</si>
  <si>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</si>
  <si>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Телевидение и радиовещание</t>
  </si>
  <si>
    <t>уточненный план на год</t>
  </si>
  <si>
    <t>Обеспечение проведения выборов и референдумов</t>
  </si>
  <si>
    <t>% исполнения уточненного плана на год</t>
  </si>
  <si>
    <t>2024 год</t>
  </si>
  <si>
    <t>Гражданская оборона</t>
  </si>
  <si>
    <t>план на 1 полугодие</t>
  </si>
  <si>
    <t>исполнено за 1 полугодие</t>
  </si>
  <si>
    <t>% исполнения плана на 1 полугодие</t>
  </si>
  <si>
    <t>Сведения об исполнении бюджета Советского района за 1 полугодие 2024 года по расходам в разрезе разделов и подразделов классификации расходов в сравнении с запланированными значениями на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</si>
</sst>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#,##0.00;[Red]\-#,##0.00;0.00"/>
    <numFmt numFmtId="166" formatCode="0000"/>
    <numFmt numFmtId="167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0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2" fillId="0" borderId="0"/>
    <xf numFmtId="0" fontId="12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4" fillId="0" borderId="0"/>
    <xf numFmtId="0" fontId="14" fillId="0" borderId="0"/>
  </cellStyleXfs>
  <cellXfs count="53">
    <xf numFmtId="0" fontId="0" fillId="0" borderId="0" xfId="0"/>
    <xf numFmtId="0" fontId="6" fillId="0" borderId="0" xfId="1" applyFont="1" applyFill="1" applyBorder="1" applyAlignment="1" applyProtection="1">
      <alignment vertical="center" wrapText="1"/>
      <protection hidden="1"/>
    </xf>
    <xf numFmtId="0" fontId="6" fillId="0" borderId="0" xfId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Continuous" vertical="center" wrapText="1"/>
      <protection hidden="1"/>
    </xf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6" fillId="0" borderId="0" xfId="1" applyFont="1" applyFill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Alignment="1">
      <alignment horizontal="right" vertical="center" wrapText="1"/>
    </xf>
    <xf numFmtId="0" fontId="8" fillId="0" borderId="1" xfId="0" applyFont="1" applyFill="1" applyBorder="1" applyAlignment="1">
      <alignment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16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6" fillId="2" borderId="0" xfId="1" applyNumberFormat="1" applyFont="1" applyFill="1" applyAlignment="1" applyProtection="1">
      <alignment vertical="center" wrapText="1"/>
      <protection hidden="1"/>
    </xf>
    <xf numFmtId="0" fontId="6" fillId="2" borderId="0" xfId="1" applyNumberFormat="1" applyFont="1" applyFill="1" applyAlignment="1" applyProtection="1">
      <alignment horizontal="right" vertical="center" wrapText="1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vertical="center" wrapText="1"/>
      <protection hidden="1"/>
    </xf>
    <xf numFmtId="0" fontId="6" fillId="2" borderId="0" xfId="1" applyFont="1" applyFill="1" applyAlignment="1">
      <alignment vertical="center" wrapText="1"/>
    </xf>
    <xf numFmtId="0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2" borderId="2" xfId="89" applyNumberFormat="1" applyFont="1" applyFill="1" applyBorder="1" applyAlignment="1" applyProtection="1">
      <alignment horizontal="center" vertical="center"/>
      <protection hidden="1"/>
    </xf>
    <xf numFmtId="4" fontId="5" fillId="2" borderId="1" xfId="1" applyNumberFormat="1" applyFont="1" applyFill="1" applyBorder="1" applyAlignment="1">
      <alignment horizontal="center" vertical="center" wrapText="1"/>
    </xf>
    <xf numFmtId="4" fontId="15" fillId="2" borderId="0" xfId="88" applyNumberFormat="1" applyFont="1" applyFill="1" applyBorder="1" applyAlignment="1" applyProtection="1">
      <alignment vertical="center"/>
      <protection hidden="1"/>
    </xf>
    <xf numFmtId="4" fontId="6" fillId="2" borderId="0" xfId="1" applyNumberFormat="1" applyFont="1" applyFill="1" applyAlignment="1">
      <alignment vertical="center" wrapText="1"/>
    </xf>
    <xf numFmtId="4" fontId="10" fillId="2" borderId="0" xfId="10" applyNumberFormat="1" applyFont="1" applyFill="1" applyBorder="1" applyAlignment="1" applyProtection="1">
      <alignment vertical="center"/>
      <protection hidden="1"/>
    </xf>
    <xf numFmtId="0" fontId="6" fillId="2" borderId="0" xfId="1" applyFont="1" applyFill="1" applyBorder="1" applyAlignment="1">
      <alignment vertical="center" wrapText="1"/>
    </xf>
    <xf numFmtId="4" fontId="11" fillId="2" borderId="0" xfId="10" applyNumberFormat="1" applyFont="1" applyFill="1" applyBorder="1" applyAlignment="1" applyProtection="1">
      <alignment vertical="center"/>
      <protection hidden="1"/>
    </xf>
    <xf numFmtId="4" fontId="6" fillId="2" borderId="0" xfId="1" applyNumberFormat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Fill="1" applyBorder="1" applyAlignment="1">
      <alignment horizontal="center" vertical="center" wrapText="1"/>
    </xf>
  </cellXfs>
  <cellStyles count="90">
    <cellStyle name="Обычный" xfId="0" builtinId="0"/>
    <cellStyle name="Обычный 2" xfId="1"/>
    <cellStyle name="Обычный 2 10" xfId="10"/>
    <cellStyle name="Обычный 2 10 2" xfId="54"/>
    <cellStyle name="Обычный 2 11" xfId="11"/>
    <cellStyle name="Обычный 2 11 2" xfId="55"/>
    <cellStyle name="Обычный 2 12" xfId="12"/>
    <cellStyle name="Обычный 2 12 2" xfId="56"/>
    <cellStyle name="Обычный 2 13" xfId="13"/>
    <cellStyle name="Обычный 2 13 2" xfId="57"/>
    <cellStyle name="Обычный 2 14" xfId="14"/>
    <cellStyle name="Обычный 2 14 2" xfId="58"/>
    <cellStyle name="Обычный 2 15" xfId="15"/>
    <cellStyle name="Обычный 2 15 2" xfId="59"/>
    <cellStyle name="Обычный 2 16" xfId="16"/>
    <cellStyle name="Обычный 2 16 2" xfId="60"/>
    <cellStyle name="Обычный 2 17" xfId="17"/>
    <cellStyle name="Обычный 2 17 2" xfId="61"/>
    <cellStyle name="Обычный 2 18" xfId="18"/>
    <cellStyle name="Обычный 2 18 2" xfId="62"/>
    <cellStyle name="Обычный 2 19" xfId="19"/>
    <cellStyle name="Обычный 2 19 2" xfId="63"/>
    <cellStyle name="Обычный 2 2" xfId="2"/>
    <cellStyle name="Обычный 2 2 2" xfId="46"/>
    <cellStyle name="Обычный 2 20" xfId="20"/>
    <cellStyle name="Обычный 2 20 2" xfId="64"/>
    <cellStyle name="Обычный 2 21" xfId="21"/>
    <cellStyle name="Обычный 2 21 2" xfId="65"/>
    <cellStyle name="Обычный 2 22" xfId="22"/>
    <cellStyle name="Обычный 2 22 2" xfId="66"/>
    <cellStyle name="Обычный 2 23" xfId="23"/>
    <cellStyle name="Обычный 2 23 2" xfId="67"/>
    <cellStyle name="Обычный 2 24" xfId="24"/>
    <cellStyle name="Обычный 2 24 2" xfId="68"/>
    <cellStyle name="Обычный 2 25" xfId="25"/>
    <cellStyle name="Обычный 2 25 2" xfId="69"/>
    <cellStyle name="Обычный 2 26" xfId="26"/>
    <cellStyle name="Обычный 2 26 2" xfId="70"/>
    <cellStyle name="Обычный 2 27" xfId="27"/>
    <cellStyle name="Обычный 2 27 2" xfId="71"/>
    <cellStyle name="Обычный 2 28" xfId="28"/>
    <cellStyle name="Обычный 2 28 2" xfId="72"/>
    <cellStyle name="Обычный 2 29" xfId="29"/>
    <cellStyle name="Обычный 2 29 2" xfId="73"/>
    <cellStyle name="Обычный 2 3" xfId="3"/>
    <cellStyle name="Обычный 2 3 2" xfId="47"/>
    <cellStyle name="Обычный 2 30" xfId="30"/>
    <cellStyle name="Обычный 2 30 2" xfId="74"/>
    <cellStyle name="Обычный 2 31" xfId="31"/>
    <cellStyle name="Обычный 2 31 2" xfId="75"/>
    <cellStyle name="Обычный 2 32" xfId="32"/>
    <cellStyle name="Обычный 2 32 2" xfId="76"/>
    <cellStyle name="Обычный 2 33" xfId="33"/>
    <cellStyle name="Обычный 2 33 2" xfId="77"/>
    <cellStyle name="Обычный 2 34" xfId="34"/>
    <cellStyle name="Обычный 2 34 2" xfId="78"/>
    <cellStyle name="Обычный 2 35" xfId="35"/>
    <cellStyle name="Обычный 2 35 2" xfId="79"/>
    <cellStyle name="Обычный 2 36" xfId="36"/>
    <cellStyle name="Обычный 2 36 2" xfId="80"/>
    <cellStyle name="Обычный 2 37" xfId="37"/>
    <cellStyle name="Обычный 2 37 2" xfId="81"/>
    <cellStyle name="Обычный 2 38" xfId="38"/>
    <cellStyle name="Обычный 2 38 2" xfId="82"/>
    <cellStyle name="Обычный 2 39" xfId="39"/>
    <cellStyle name="Обычный 2 39 2" xfId="83"/>
    <cellStyle name="Обычный 2 4" xfId="4"/>
    <cellStyle name="Обычный 2 4 2" xfId="48"/>
    <cellStyle name="Обычный 2 40" xfId="40"/>
    <cellStyle name="Обычный 2 40 2" xfId="84"/>
    <cellStyle name="Обычный 2 41" xfId="41"/>
    <cellStyle name="Обычный 2 41 2" xfId="85"/>
    <cellStyle name="Обычный 2 5" xfId="5"/>
    <cellStyle name="Обычный 2 5 2" xfId="49"/>
    <cellStyle name="Обычный 2 6" xfId="6"/>
    <cellStyle name="Обычный 2 6 2" xfId="50"/>
    <cellStyle name="Обычный 2 7" xfId="7"/>
    <cellStyle name="Обычный 2 7 2" xfId="51"/>
    <cellStyle name="Обычный 2 8" xfId="8"/>
    <cellStyle name="Обычный 2 8 2" xfId="52"/>
    <cellStyle name="Обычный 2 9" xfId="9"/>
    <cellStyle name="Обычный 2 9 2" xfId="53"/>
    <cellStyle name="Обычный 3" xfId="42"/>
    <cellStyle name="Обычный 3 2" xfId="86"/>
    <cellStyle name="Обычный 4" xfId="43"/>
    <cellStyle name="Обычный 4 2" xfId="87"/>
    <cellStyle name="Обычный 5" xfId="44"/>
    <cellStyle name="Обычный 6" xfId="45"/>
    <cellStyle name="Обычный 7" xfId="88"/>
    <cellStyle name="Обычный_Расходы " xfId="8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1"/>
  <sheetViews>
    <sheetView showGridLines="0" tabSelected="1" view="pageBreakPreview" topLeftCell="C1" zoomScaleSheetLayoutView="100" workbookViewId="0">
      <selection activeCell="J50" sqref="J50"/>
    </sheetView>
  </sheetViews>
  <sheetFormatPr defaultRowHeight="15.6" x14ac:dyDescent="0.3"/>
  <cols>
    <col min="1" max="1" width="1.88671875" style="8" hidden="1" customWidth="1"/>
    <col min="2" max="2" width="1.77734375" style="8" hidden="1" customWidth="1"/>
    <col min="3" max="3" width="48" style="8" customWidth="1"/>
    <col min="4" max="4" width="6.5546875" style="8" customWidth="1"/>
    <col min="5" max="5" width="7.88671875" style="8" customWidth="1"/>
    <col min="6" max="6" width="18" style="47" customWidth="1"/>
    <col min="7" max="7" width="19.77734375" style="35" customWidth="1"/>
    <col min="8" max="8" width="17" style="35" customWidth="1"/>
    <col min="9" max="9" width="13.109375" style="8" customWidth="1"/>
    <col min="10" max="10" width="12.21875" style="8" customWidth="1"/>
    <col min="11" max="11" width="5.21875" style="8" customWidth="1"/>
    <col min="12" max="16384" width="8.88671875" style="8"/>
  </cols>
  <sheetData>
    <row r="1" spans="1:10" ht="13.5" customHeight="1" x14ac:dyDescent="0.3">
      <c r="A1" s="1"/>
      <c r="B1" s="2"/>
      <c r="C1" s="3"/>
      <c r="D1" s="3"/>
      <c r="E1" s="3"/>
      <c r="F1" s="30"/>
      <c r="G1" s="31"/>
      <c r="H1" s="32"/>
    </row>
    <row r="2" spans="1:10" ht="34.200000000000003" customHeight="1" x14ac:dyDescent="0.3">
      <c r="A2" s="1"/>
      <c r="B2" s="2"/>
      <c r="C2" s="48" t="s">
        <v>83</v>
      </c>
      <c r="D2" s="48"/>
      <c r="E2" s="48"/>
      <c r="F2" s="48"/>
      <c r="G2" s="48"/>
      <c r="H2" s="48"/>
      <c r="I2" s="48"/>
      <c r="J2" s="48"/>
    </row>
    <row r="3" spans="1:10" ht="18" customHeight="1" x14ac:dyDescent="0.3">
      <c r="A3" s="2"/>
      <c r="B3" s="4"/>
      <c r="C3" s="4"/>
      <c r="D3" s="4"/>
      <c r="E3" s="4"/>
      <c r="F3" s="33"/>
      <c r="G3" s="34"/>
      <c r="J3" s="14" t="s">
        <v>67</v>
      </c>
    </row>
    <row r="4" spans="1:10" ht="15.6" customHeight="1" x14ac:dyDescent="0.3">
      <c r="A4" s="3"/>
      <c r="B4" s="5"/>
      <c r="C4" s="52" t="s">
        <v>66</v>
      </c>
      <c r="D4" s="49" t="s">
        <v>69</v>
      </c>
      <c r="E4" s="49" t="s">
        <v>60</v>
      </c>
      <c r="F4" s="49" t="s">
        <v>78</v>
      </c>
      <c r="G4" s="49"/>
      <c r="H4" s="49"/>
      <c r="I4" s="49"/>
      <c r="J4" s="49"/>
    </row>
    <row r="5" spans="1:10" ht="62.4" customHeight="1" x14ac:dyDescent="0.3">
      <c r="A5" s="3"/>
      <c r="B5" s="15"/>
      <c r="C5" s="52"/>
      <c r="D5" s="49"/>
      <c r="E5" s="49"/>
      <c r="F5" s="36" t="s">
        <v>75</v>
      </c>
      <c r="G5" s="36" t="s">
        <v>80</v>
      </c>
      <c r="H5" s="36" t="s">
        <v>81</v>
      </c>
      <c r="I5" s="9" t="s">
        <v>77</v>
      </c>
      <c r="J5" s="9" t="s">
        <v>82</v>
      </c>
    </row>
    <row r="6" spans="1:10" ht="14.4" customHeight="1" x14ac:dyDescent="0.3">
      <c r="A6" s="3"/>
      <c r="B6" s="6">
        <v>1</v>
      </c>
      <c r="C6" s="13">
        <v>1</v>
      </c>
      <c r="D6" s="13">
        <v>2</v>
      </c>
      <c r="E6" s="13">
        <v>3</v>
      </c>
      <c r="F6" s="36">
        <v>4</v>
      </c>
      <c r="G6" s="36">
        <v>5</v>
      </c>
      <c r="H6" s="36">
        <v>6</v>
      </c>
      <c r="I6" s="9">
        <v>7</v>
      </c>
      <c r="J6" s="9">
        <v>8</v>
      </c>
    </row>
    <row r="7" spans="1:10" ht="26.25" customHeight="1" x14ac:dyDescent="0.3">
      <c r="A7" s="7"/>
      <c r="B7" s="50" t="s">
        <v>59</v>
      </c>
      <c r="C7" s="51"/>
      <c r="D7" s="16" t="s">
        <v>3</v>
      </c>
      <c r="E7" s="17" t="s">
        <v>0</v>
      </c>
      <c r="F7" s="37">
        <f>SUM(F8:F15)</f>
        <v>453125630.56999999</v>
      </c>
      <c r="G7" s="37">
        <f t="shared" ref="G7:H7" si="0">SUM(G8:G15)</f>
        <v>226462066.17000002</v>
      </c>
      <c r="H7" s="37">
        <f t="shared" si="0"/>
        <v>226462066.17000002</v>
      </c>
      <c r="I7" s="18">
        <f>H7/F7*100</f>
        <v>49.977765743492981</v>
      </c>
      <c r="J7" s="18">
        <f>H7/G7*100</f>
        <v>100</v>
      </c>
    </row>
    <row r="8" spans="1:10" ht="48.6" customHeight="1" x14ac:dyDescent="0.3">
      <c r="A8" s="7"/>
      <c r="B8" s="19"/>
      <c r="C8" s="20" t="s">
        <v>58</v>
      </c>
      <c r="D8" s="13" t="s">
        <v>3</v>
      </c>
      <c r="E8" s="21" t="s">
        <v>7</v>
      </c>
      <c r="F8" s="38">
        <v>6950000</v>
      </c>
      <c r="G8" s="39">
        <v>3839766.8</v>
      </c>
      <c r="H8" s="39">
        <v>3839766.8</v>
      </c>
      <c r="I8" s="22">
        <f>H8/F8*100</f>
        <v>55.24844316546762</v>
      </c>
      <c r="J8" s="22">
        <f>H8/G8*100</f>
        <v>100</v>
      </c>
    </row>
    <row r="9" spans="1:10" ht="61.95" customHeight="1" x14ac:dyDescent="0.3">
      <c r="A9" s="7"/>
      <c r="B9" s="19"/>
      <c r="C9" s="20" t="s">
        <v>57</v>
      </c>
      <c r="D9" s="13" t="s">
        <v>3</v>
      </c>
      <c r="E9" s="21" t="s">
        <v>1</v>
      </c>
      <c r="F9" s="38">
        <v>13628550</v>
      </c>
      <c r="G9" s="39">
        <v>6231160.9400000004</v>
      </c>
      <c r="H9" s="39">
        <v>6231160.9400000004</v>
      </c>
      <c r="I9" s="22">
        <f t="shared" ref="I9:I63" si="1">H9/F9*100</f>
        <v>45.721378576591057</v>
      </c>
      <c r="J9" s="22">
        <f t="shared" ref="J9:J64" si="2">H9/G9*100</f>
        <v>100</v>
      </c>
    </row>
    <row r="10" spans="1:10" ht="61.95" customHeight="1" x14ac:dyDescent="0.3">
      <c r="A10" s="7"/>
      <c r="B10" s="19"/>
      <c r="C10" s="20" t="s">
        <v>56</v>
      </c>
      <c r="D10" s="13" t="s">
        <v>3</v>
      </c>
      <c r="E10" s="21" t="s">
        <v>17</v>
      </c>
      <c r="F10" s="38">
        <v>307019040.11000001</v>
      </c>
      <c r="G10" s="38">
        <v>154478683.40000001</v>
      </c>
      <c r="H10" s="38">
        <v>154478683.40000001</v>
      </c>
      <c r="I10" s="22">
        <f t="shared" si="1"/>
        <v>50.315668808244837</v>
      </c>
      <c r="J10" s="22">
        <f t="shared" si="2"/>
        <v>100</v>
      </c>
    </row>
    <row r="11" spans="1:10" ht="18" customHeight="1" x14ac:dyDescent="0.3">
      <c r="A11" s="7"/>
      <c r="B11" s="19"/>
      <c r="C11" s="20" t="s">
        <v>63</v>
      </c>
      <c r="D11" s="23" t="s">
        <v>3</v>
      </c>
      <c r="E11" s="21">
        <v>5</v>
      </c>
      <c r="F11" s="38">
        <v>4900</v>
      </c>
      <c r="G11" s="38">
        <v>0</v>
      </c>
      <c r="H11" s="38">
        <v>0</v>
      </c>
      <c r="I11" s="24">
        <f t="shared" si="1"/>
        <v>0</v>
      </c>
      <c r="J11" s="22">
        <v>0</v>
      </c>
    </row>
    <row r="12" spans="1:10" ht="46.8" x14ac:dyDescent="0.3">
      <c r="A12" s="7"/>
      <c r="B12" s="19"/>
      <c r="C12" s="20" t="s">
        <v>55</v>
      </c>
      <c r="D12" s="13" t="s">
        <v>3</v>
      </c>
      <c r="E12" s="21" t="s">
        <v>15</v>
      </c>
      <c r="F12" s="38">
        <v>70848501.030000001</v>
      </c>
      <c r="G12" s="38">
        <v>37330095.020000003</v>
      </c>
      <c r="H12" s="38">
        <v>37330095.020000003</v>
      </c>
      <c r="I12" s="22">
        <f t="shared" si="1"/>
        <v>52.69002798547988</v>
      </c>
      <c r="J12" s="22">
        <f t="shared" si="2"/>
        <v>100</v>
      </c>
    </row>
    <row r="13" spans="1:10" ht="31.2" x14ac:dyDescent="0.3">
      <c r="A13" s="7"/>
      <c r="B13" s="27"/>
      <c r="C13" s="20" t="s">
        <v>76</v>
      </c>
      <c r="D13" s="28" t="s">
        <v>3</v>
      </c>
      <c r="E13" s="21">
        <v>7</v>
      </c>
      <c r="F13" s="38">
        <v>1355000</v>
      </c>
      <c r="G13" s="38">
        <v>0</v>
      </c>
      <c r="H13" s="38">
        <v>0</v>
      </c>
      <c r="I13" s="22">
        <f t="shared" si="1"/>
        <v>0</v>
      </c>
      <c r="J13" s="22">
        <v>0</v>
      </c>
    </row>
    <row r="14" spans="1:10" ht="18" customHeight="1" x14ac:dyDescent="0.3">
      <c r="A14" s="7"/>
      <c r="B14" s="19"/>
      <c r="C14" s="20" t="s">
        <v>61</v>
      </c>
      <c r="D14" s="23" t="s">
        <v>3</v>
      </c>
      <c r="E14" s="21">
        <v>11</v>
      </c>
      <c r="F14" s="38">
        <v>487501</v>
      </c>
      <c r="G14" s="38">
        <v>0</v>
      </c>
      <c r="H14" s="38">
        <v>0</v>
      </c>
      <c r="I14" s="24">
        <v>0</v>
      </c>
      <c r="J14" s="22">
        <v>0</v>
      </c>
    </row>
    <row r="15" spans="1:10" ht="18" customHeight="1" x14ac:dyDescent="0.3">
      <c r="A15" s="7"/>
      <c r="B15" s="19"/>
      <c r="C15" s="20" t="s">
        <v>54</v>
      </c>
      <c r="D15" s="13" t="s">
        <v>3</v>
      </c>
      <c r="E15" s="21" t="s">
        <v>6</v>
      </c>
      <c r="F15" s="38">
        <v>52832138.43</v>
      </c>
      <c r="G15" s="38">
        <v>24582360.010000002</v>
      </c>
      <c r="H15" s="38">
        <v>24582360.010000002</v>
      </c>
      <c r="I15" s="22">
        <f t="shared" si="1"/>
        <v>46.529178527517729</v>
      </c>
      <c r="J15" s="22">
        <f t="shared" si="2"/>
        <v>100</v>
      </c>
    </row>
    <row r="16" spans="1:10" ht="18" customHeight="1" x14ac:dyDescent="0.3">
      <c r="A16" s="7"/>
      <c r="B16" s="50" t="s">
        <v>53</v>
      </c>
      <c r="C16" s="51"/>
      <c r="D16" s="16" t="s">
        <v>7</v>
      </c>
      <c r="E16" s="17" t="s">
        <v>0</v>
      </c>
      <c r="F16" s="37">
        <f>F17</f>
        <v>3852600</v>
      </c>
      <c r="G16" s="37">
        <f t="shared" ref="G16:H16" si="3">G17</f>
        <v>1621763.38</v>
      </c>
      <c r="H16" s="37">
        <f t="shared" si="3"/>
        <v>1621763.38</v>
      </c>
      <c r="I16" s="18">
        <f t="shared" si="1"/>
        <v>42.095296163629754</v>
      </c>
      <c r="J16" s="18">
        <f t="shared" si="2"/>
        <v>100</v>
      </c>
    </row>
    <row r="17" spans="1:10" ht="18" customHeight="1" x14ac:dyDescent="0.3">
      <c r="A17" s="7"/>
      <c r="B17" s="19"/>
      <c r="C17" s="20" t="s">
        <v>52</v>
      </c>
      <c r="D17" s="13" t="s">
        <v>7</v>
      </c>
      <c r="E17" s="21" t="s">
        <v>1</v>
      </c>
      <c r="F17" s="38">
        <v>3852600</v>
      </c>
      <c r="G17" s="38">
        <v>1621763.38</v>
      </c>
      <c r="H17" s="38">
        <v>1621763.38</v>
      </c>
      <c r="I17" s="22">
        <f t="shared" si="1"/>
        <v>42.095296163629754</v>
      </c>
      <c r="J17" s="22">
        <f t="shared" si="2"/>
        <v>100</v>
      </c>
    </row>
    <row r="18" spans="1:10" ht="37.200000000000003" customHeight="1" x14ac:dyDescent="0.3">
      <c r="A18" s="7"/>
      <c r="B18" s="50" t="s">
        <v>51</v>
      </c>
      <c r="C18" s="51"/>
      <c r="D18" s="16" t="s">
        <v>1</v>
      </c>
      <c r="E18" s="17" t="s">
        <v>0</v>
      </c>
      <c r="F18" s="37">
        <f>SUM(F19:F22)</f>
        <v>43569718.960000001</v>
      </c>
      <c r="G18" s="37">
        <f t="shared" ref="G18" si="4">SUM(G19:G22)</f>
        <v>10076765.450000001</v>
      </c>
      <c r="H18" s="37">
        <f t="shared" ref="H18" si="5">SUM(H19:H22)</f>
        <v>10076765.450000001</v>
      </c>
      <c r="I18" s="18">
        <f t="shared" si="1"/>
        <v>23.127910141562229</v>
      </c>
      <c r="J18" s="18">
        <f t="shared" si="2"/>
        <v>100</v>
      </c>
    </row>
    <row r="19" spans="1:10" ht="18" customHeight="1" x14ac:dyDescent="0.3">
      <c r="A19" s="7"/>
      <c r="B19" s="19"/>
      <c r="C19" s="20" t="s">
        <v>50</v>
      </c>
      <c r="D19" s="13" t="s">
        <v>1</v>
      </c>
      <c r="E19" s="21" t="s">
        <v>17</v>
      </c>
      <c r="F19" s="38">
        <v>8974900</v>
      </c>
      <c r="G19" s="38">
        <v>3961183.1</v>
      </c>
      <c r="H19" s="38">
        <v>3961183.1</v>
      </c>
      <c r="I19" s="22">
        <f t="shared" si="1"/>
        <v>44.136236615449754</v>
      </c>
      <c r="J19" s="22">
        <f t="shared" si="2"/>
        <v>100</v>
      </c>
    </row>
    <row r="20" spans="1:10" ht="18" customHeight="1" x14ac:dyDescent="0.3">
      <c r="A20" s="7"/>
      <c r="B20" s="27"/>
      <c r="C20" s="20" t="s">
        <v>79</v>
      </c>
      <c r="D20" s="29" t="s">
        <v>1</v>
      </c>
      <c r="E20" s="21">
        <v>9</v>
      </c>
      <c r="F20" s="38">
        <v>53771.4</v>
      </c>
      <c r="G20" s="38">
        <v>22404.75</v>
      </c>
      <c r="H20" s="38">
        <v>22404.75</v>
      </c>
      <c r="I20" s="22">
        <f t="shared" si="1"/>
        <v>41.666666666666664</v>
      </c>
      <c r="J20" s="22">
        <f t="shared" si="2"/>
        <v>100</v>
      </c>
    </row>
    <row r="21" spans="1:10" ht="53.4" customHeight="1" x14ac:dyDescent="0.3">
      <c r="A21" s="7"/>
      <c r="B21" s="19"/>
      <c r="C21" s="20" t="s">
        <v>71</v>
      </c>
      <c r="D21" s="13" t="s">
        <v>1</v>
      </c>
      <c r="E21" s="21">
        <v>10</v>
      </c>
      <c r="F21" s="38">
        <v>17492021.559999999</v>
      </c>
      <c r="G21" s="38">
        <v>6041466.4500000002</v>
      </c>
      <c r="H21" s="38">
        <v>6041466.4500000002</v>
      </c>
      <c r="I21" s="22">
        <f t="shared" si="1"/>
        <v>34.538411865529397</v>
      </c>
      <c r="J21" s="22">
        <f t="shared" si="2"/>
        <v>100</v>
      </c>
    </row>
    <row r="22" spans="1:10" ht="49.2" customHeight="1" x14ac:dyDescent="0.3">
      <c r="A22" s="7"/>
      <c r="B22" s="19"/>
      <c r="C22" s="20" t="s">
        <v>49</v>
      </c>
      <c r="D22" s="13" t="s">
        <v>1</v>
      </c>
      <c r="E22" s="21" t="s">
        <v>2</v>
      </c>
      <c r="F22" s="38">
        <v>17049026</v>
      </c>
      <c r="G22" s="38">
        <v>51711.15</v>
      </c>
      <c r="H22" s="38">
        <v>51711.15</v>
      </c>
      <c r="I22" s="22">
        <f t="shared" si="1"/>
        <v>0.30330852917932083</v>
      </c>
      <c r="J22" s="22">
        <f t="shared" si="2"/>
        <v>100</v>
      </c>
    </row>
    <row r="23" spans="1:10" ht="18" customHeight="1" x14ac:dyDescent="0.3">
      <c r="A23" s="7"/>
      <c r="B23" s="50" t="s">
        <v>48</v>
      </c>
      <c r="C23" s="51"/>
      <c r="D23" s="16" t="s">
        <v>17</v>
      </c>
      <c r="E23" s="17" t="s">
        <v>0</v>
      </c>
      <c r="F23" s="37">
        <f>SUM(F24:F29)</f>
        <v>432252152.27999997</v>
      </c>
      <c r="G23" s="37">
        <f t="shared" ref="G23" si="6">SUM(G24:G29)</f>
        <v>145821627.92000002</v>
      </c>
      <c r="H23" s="37">
        <f t="shared" ref="H23" si="7">SUM(H24:H29)</f>
        <v>145821627.92000002</v>
      </c>
      <c r="I23" s="18">
        <f t="shared" si="1"/>
        <v>33.735315637142534</v>
      </c>
      <c r="J23" s="18">
        <f t="shared" si="2"/>
        <v>100</v>
      </c>
    </row>
    <row r="24" spans="1:10" ht="18" customHeight="1" x14ac:dyDescent="0.3">
      <c r="A24" s="7"/>
      <c r="B24" s="19"/>
      <c r="C24" s="20" t="s">
        <v>47</v>
      </c>
      <c r="D24" s="13" t="s">
        <v>17</v>
      </c>
      <c r="E24" s="21" t="s">
        <v>3</v>
      </c>
      <c r="F24" s="38">
        <v>16661400</v>
      </c>
      <c r="G24" s="38">
        <v>5577477.8899999997</v>
      </c>
      <c r="H24" s="38">
        <v>5577477.8899999997</v>
      </c>
      <c r="I24" s="22">
        <f t="shared" si="1"/>
        <v>33.47544558080353</v>
      </c>
      <c r="J24" s="22">
        <f t="shared" si="2"/>
        <v>100</v>
      </c>
    </row>
    <row r="25" spans="1:10" ht="18" customHeight="1" x14ac:dyDescent="0.3">
      <c r="A25" s="7"/>
      <c r="B25" s="19"/>
      <c r="C25" s="20" t="s">
        <v>46</v>
      </c>
      <c r="D25" s="13" t="s">
        <v>17</v>
      </c>
      <c r="E25" s="21" t="s">
        <v>34</v>
      </c>
      <c r="F25" s="38">
        <v>4628500</v>
      </c>
      <c r="G25" s="38">
        <v>624164.43999999994</v>
      </c>
      <c r="H25" s="38">
        <v>624164.43999999994</v>
      </c>
      <c r="I25" s="22">
        <f t="shared" si="1"/>
        <v>13.485242303121961</v>
      </c>
      <c r="J25" s="22">
        <f t="shared" si="2"/>
        <v>100</v>
      </c>
    </row>
    <row r="26" spans="1:10" ht="18" customHeight="1" x14ac:dyDescent="0.3">
      <c r="A26" s="7"/>
      <c r="B26" s="19"/>
      <c r="C26" s="20" t="s">
        <v>45</v>
      </c>
      <c r="D26" s="13" t="s">
        <v>17</v>
      </c>
      <c r="E26" s="21" t="s">
        <v>25</v>
      </c>
      <c r="F26" s="38">
        <v>29417516</v>
      </c>
      <c r="G26" s="38">
        <v>15617679.51</v>
      </c>
      <c r="H26" s="38">
        <v>15617679.51</v>
      </c>
      <c r="I26" s="22">
        <f t="shared" si="1"/>
        <v>53.089728956041014</v>
      </c>
      <c r="J26" s="22">
        <f t="shared" si="2"/>
        <v>100</v>
      </c>
    </row>
    <row r="27" spans="1:10" ht="18" customHeight="1" x14ac:dyDescent="0.3">
      <c r="A27" s="7"/>
      <c r="B27" s="19"/>
      <c r="C27" s="20" t="s">
        <v>44</v>
      </c>
      <c r="D27" s="13" t="s">
        <v>17</v>
      </c>
      <c r="E27" s="21" t="s">
        <v>22</v>
      </c>
      <c r="F27" s="38">
        <v>156789136.44999999</v>
      </c>
      <c r="G27" s="38">
        <v>8813752.4399999995</v>
      </c>
      <c r="H27" s="38">
        <v>8813752.4399999995</v>
      </c>
      <c r="I27" s="22">
        <f t="shared" si="1"/>
        <v>5.6214050536662672</v>
      </c>
      <c r="J27" s="22">
        <f t="shared" si="2"/>
        <v>100</v>
      </c>
    </row>
    <row r="28" spans="1:10" ht="18" customHeight="1" x14ac:dyDescent="0.3">
      <c r="A28" s="7"/>
      <c r="B28" s="19"/>
      <c r="C28" s="20" t="s">
        <v>43</v>
      </c>
      <c r="D28" s="13" t="s">
        <v>17</v>
      </c>
      <c r="E28" s="21" t="s">
        <v>16</v>
      </c>
      <c r="F28" s="38">
        <v>7148391.5999999996</v>
      </c>
      <c r="G28" s="38">
        <v>2119364.36</v>
      </c>
      <c r="H28" s="38">
        <v>2119364.36</v>
      </c>
      <c r="I28" s="22">
        <f t="shared" si="1"/>
        <v>29.648128958128144</v>
      </c>
      <c r="J28" s="22">
        <f t="shared" si="2"/>
        <v>100</v>
      </c>
    </row>
    <row r="29" spans="1:10" ht="31.8" customHeight="1" x14ac:dyDescent="0.3">
      <c r="A29" s="7"/>
      <c r="B29" s="19"/>
      <c r="C29" s="20" t="s">
        <v>42</v>
      </c>
      <c r="D29" s="13" t="s">
        <v>17</v>
      </c>
      <c r="E29" s="21" t="s">
        <v>8</v>
      </c>
      <c r="F29" s="38">
        <v>217607208.22999999</v>
      </c>
      <c r="G29" s="38">
        <v>113069189.28</v>
      </c>
      <c r="H29" s="38">
        <v>113069189.28</v>
      </c>
      <c r="I29" s="22">
        <f t="shared" si="1"/>
        <v>51.960222365654133</v>
      </c>
      <c r="J29" s="22">
        <f t="shared" si="2"/>
        <v>100</v>
      </c>
    </row>
    <row r="30" spans="1:10" ht="18" customHeight="1" x14ac:dyDescent="0.3">
      <c r="A30" s="7"/>
      <c r="B30" s="50" t="s">
        <v>41</v>
      </c>
      <c r="C30" s="51"/>
      <c r="D30" s="16" t="s">
        <v>34</v>
      </c>
      <c r="E30" s="17" t="s">
        <v>0</v>
      </c>
      <c r="F30" s="37">
        <f>SUM(F31:F34)</f>
        <v>697140595.05999994</v>
      </c>
      <c r="G30" s="37">
        <f t="shared" ref="G30" si="8">SUM(G31:G34)</f>
        <v>353142112.28999996</v>
      </c>
      <c r="H30" s="37">
        <f t="shared" ref="H30" si="9">SUM(H31:H34)</f>
        <v>353142112.28999996</v>
      </c>
      <c r="I30" s="18">
        <f t="shared" si="1"/>
        <v>50.655795228738121</v>
      </c>
      <c r="J30" s="18">
        <f t="shared" si="2"/>
        <v>100</v>
      </c>
    </row>
    <row r="31" spans="1:10" ht="18" customHeight="1" x14ac:dyDescent="0.3">
      <c r="A31" s="7"/>
      <c r="B31" s="19"/>
      <c r="C31" s="20" t="s">
        <v>40</v>
      </c>
      <c r="D31" s="13" t="s">
        <v>34</v>
      </c>
      <c r="E31" s="21" t="s">
        <v>3</v>
      </c>
      <c r="F31" s="38">
        <v>333241374.41000003</v>
      </c>
      <c r="G31" s="38">
        <v>313550160.83999997</v>
      </c>
      <c r="H31" s="38">
        <v>313550160.83999997</v>
      </c>
      <c r="I31" s="22">
        <f t="shared" si="1"/>
        <v>94.091005774759168</v>
      </c>
      <c r="J31" s="22">
        <f t="shared" si="2"/>
        <v>100</v>
      </c>
    </row>
    <row r="32" spans="1:10" ht="18" customHeight="1" x14ac:dyDescent="0.3">
      <c r="A32" s="7"/>
      <c r="B32" s="19"/>
      <c r="C32" s="20" t="s">
        <v>39</v>
      </c>
      <c r="D32" s="13" t="s">
        <v>34</v>
      </c>
      <c r="E32" s="21" t="s">
        <v>7</v>
      </c>
      <c r="F32" s="38">
        <v>330808720.63</v>
      </c>
      <c r="G32" s="38">
        <v>34320545.18</v>
      </c>
      <c r="H32" s="38">
        <v>34320545.18</v>
      </c>
      <c r="I32" s="24">
        <f t="shared" ref="I32:I33" si="10">H32/F32*100</f>
        <v>10.374740156377721</v>
      </c>
      <c r="J32" s="22">
        <f t="shared" si="2"/>
        <v>100</v>
      </c>
    </row>
    <row r="33" spans="1:10" ht="18" customHeight="1" x14ac:dyDescent="0.3">
      <c r="A33" s="7"/>
      <c r="B33" s="19"/>
      <c r="C33" s="20" t="s">
        <v>38</v>
      </c>
      <c r="D33" s="13" t="s">
        <v>34</v>
      </c>
      <c r="E33" s="21" t="s">
        <v>1</v>
      </c>
      <c r="F33" s="38">
        <v>33061700.02</v>
      </c>
      <c r="G33" s="38">
        <v>5250446.2699999996</v>
      </c>
      <c r="H33" s="38">
        <v>5250446.2699999996</v>
      </c>
      <c r="I33" s="24">
        <f t="shared" si="10"/>
        <v>15.880751040702231</v>
      </c>
      <c r="J33" s="22">
        <v>0</v>
      </c>
    </row>
    <row r="34" spans="1:10" ht="33.6" customHeight="1" x14ac:dyDescent="0.3">
      <c r="A34" s="7"/>
      <c r="B34" s="19"/>
      <c r="C34" s="20" t="s">
        <v>37</v>
      </c>
      <c r="D34" s="13" t="s">
        <v>34</v>
      </c>
      <c r="E34" s="21" t="s">
        <v>34</v>
      </c>
      <c r="F34" s="38">
        <v>28800</v>
      </c>
      <c r="G34" s="38">
        <v>20960</v>
      </c>
      <c r="H34" s="38">
        <v>20960</v>
      </c>
      <c r="I34" s="24">
        <f t="shared" si="1"/>
        <v>72.777777777777771</v>
      </c>
      <c r="J34" s="24">
        <f t="shared" si="2"/>
        <v>100</v>
      </c>
    </row>
    <row r="35" spans="1:10" ht="18" customHeight="1" x14ac:dyDescent="0.3">
      <c r="A35" s="7"/>
      <c r="B35" s="50" t="s">
        <v>36</v>
      </c>
      <c r="C35" s="51"/>
      <c r="D35" s="16" t="s">
        <v>15</v>
      </c>
      <c r="E35" s="17" t="s">
        <v>0</v>
      </c>
      <c r="F35" s="37">
        <f>F36</f>
        <v>161932446.03</v>
      </c>
      <c r="G35" s="37">
        <f t="shared" ref="G35:H35" si="11">G36</f>
        <v>1909151.7</v>
      </c>
      <c r="H35" s="37">
        <f t="shared" si="11"/>
        <v>1909151.7</v>
      </c>
      <c r="I35" s="18">
        <f t="shared" si="1"/>
        <v>1.1789803382864394</v>
      </c>
      <c r="J35" s="18">
        <f t="shared" si="2"/>
        <v>100</v>
      </c>
    </row>
    <row r="36" spans="1:10" ht="36" customHeight="1" x14ac:dyDescent="0.3">
      <c r="A36" s="7"/>
      <c r="B36" s="19"/>
      <c r="C36" s="20" t="s">
        <v>35</v>
      </c>
      <c r="D36" s="13" t="s">
        <v>15</v>
      </c>
      <c r="E36" s="21" t="s">
        <v>34</v>
      </c>
      <c r="F36" s="38">
        <v>161932446.03</v>
      </c>
      <c r="G36" s="38">
        <v>1909151.7</v>
      </c>
      <c r="H36" s="38">
        <v>1909151.7</v>
      </c>
      <c r="I36" s="22">
        <f t="shared" si="1"/>
        <v>1.1789803382864394</v>
      </c>
      <c r="J36" s="22">
        <f t="shared" si="2"/>
        <v>100</v>
      </c>
    </row>
    <row r="37" spans="1:10" ht="18" customHeight="1" x14ac:dyDescent="0.3">
      <c r="A37" s="7"/>
      <c r="B37" s="50" t="s">
        <v>33</v>
      </c>
      <c r="C37" s="51"/>
      <c r="D37" s="16" t="s">
        <v>29</v>
      </c>
      <c r="E37" s="17" t="s">
        <v>0</v>
      </c>
      <c r="F37" s="37">
        <f>SUM(F38:F42)</f>
        <v>2961708390.46</v>
      </c>
      <c r="G37" s="37">
        <f t="shared" ref="G37" si="12">SUM(G38:G42)</f>
        <v>1392896542.3</v>
      </c>
      <c r="H37" s="37">
        <f t="shared" ref="H37" si="13">SUM(H38:H42)</f>
        <v>1392896542.3</v>
      </c>
      <c r="I37" s="18">
        <f t="shared" si="1"/>
        <v>47.030171734215237</v>
      </c>
      <c r="J37" s="18">
        <f t="shared" si="2"/>
        <v>100</v>
      </c>
    </row>
    <row r="38" spans="1:10" ht="18" customHeight="1" x14ac:dyDescent="0.3">
      <c r="A38" s="7"/>
      <c r="B38" s="19"/>
      <c r="C38" s="20" t="s">
        <v>32</v>
      </c>
      <c r="D38" s="13" t="s">
        <v>29</v>
      </c>
      <c r="E38" s="21" t="s">
        <v>3</v>
      </c>
      <c r="F38" s="38">
        <v>1000363443.9</v>
      </c>
      <c r="G38" s="38">
        <v>441858572.45999998</v>
      </c>
      <c r="H38" s="38">
        <v>441858572.45999998</v>
      </c>
      <c r="I38" s="22">
        <f t="shared" si="1"/>
        <v>44.169804000171943</v>
      </c>
      <c r="J38" s="22">
        <f t="shared" si="2"/>
        <v>100</v>
      </c>
    </row>
    <row r="39" spans="1:10" ht="18" customHeight="1" x14ac:dyDescent="0.3">
      <c r="A39" s="7"/>
      <c r="B39" s="19"/>
      <c r="C39" s="20" t="s">
        <v>31</v>
      </c>
      <c r="D39" s="13" t="s">
        <v>29</v>
      </c>
      <c r="E39" s="21" t="s">
        <v>7</v>
      </c>
      <c r="F39" s="38">
        <v>1555602411.49</v>
      </c>
      <c r="G39" s="38">
        <v>770555280.59000003</v>
      </c>
      <c r="H39" s="38">
        <v>770555280.59000003</v>
      </c>
      <c r="I39" s="22">
        <f t="shared" si="1"/>
        <v>49.534204556287641</v>
      </c>
      <c r="J39" s="22">
        <f t="shared" si="2"/>
        <v>100</v>
      </c>
    </row>
    <row r="40" spans="1:10" ht="18" customHeight="1" x14ac:dyDescent="0.3">
      <c r="A40" s="7"/>
      <c r="B40" s="19"/>
      <c r="C40" s="20" t="s">
        <v>62</v>
      </c>
      <c r="D40" s="13" t="s">
        <v>29</v>
      </c>
      <c r="E40" s="21" t="s">
        <v>1</v>
      </c>
      <c r="F40" s="38">
        <v>224435321.90000001</v>
      </c>
      <c r="G40" s="38">
        <v>95795620.180000007</v>
      </c>
      <c r="H40" s="38">
        <v>95795620.180000007</v>
      </c>
      <c r="I40" s="22">
        <f t="shared" si="1"/>
        <v>42.682951760455495</v>
      </c>
      <c r="J40" s="22">
        <f t="shared" si="2"/>
        <v>100</v>
      </c>
    </row>
    <row r="41" spans="1:10" ht="18" customHeight="1" x14ac:dyDescent="0.3">
      <c r="A41" s="7"/>
      <c r="B41" s="19"/>
      <c r="C41" s="20" t="s">
        <v>68</v>
      </c>
      <c r="D41" s="13" t="s">
        <v>29</v>
      </c>
      <c r="E41" s="21" t="s">
        <v>29</v>
      </c>
      <c r="F41" s="38">
        <v>2236188.1</v>
      </c>
      <c r="G41" s="38">
        <v>1029864.98</v>
      </c>
      <c r="H41" s="38">
        <v>1029864.98</v>
      </c>
      <c r="I41" s="22">
        <f t="shared" si="1"/>
        <v>46.054487992311557</v>
      </c>
      <c r="J41" s="22">
        <f t="shared" si="2"/>
        <v>100</v>
      </c>
    </row>
    <row r="42" spans="1:10" ht="18" customHeight="1" x14ac:dyDescent="0.3">
      <c r="A42" s="7"/>
      <c r="B42" s="19"/>
      <c r="C42" s="20" t="s">
        <v>30</v>
      </c>
      <c r="D42" s="13" t="s">
        <v>29</v>
      </c>
      <c r="E42" s="21" t="s">
        <v>22</v>
      </c>
      <c r="F42" s="38">
        <v>179071025.06999999</v>
      </c>
      <c r="G42" s="38">
        <v>83657204.090000004</v>
      </c>
      <c r="H42" s="38">
        <v>83657204.090000004</v>
      </c>
      <c r="I42" s="22">
        <f t="shared" si="1"/>
        <v>46.71733132554408</v>
      </c>
      <c r="J42" s="22">
        <f t="shared" si="2"/>
        <v>100</v>
      </c>
    </row>
    <row r="43" spans="1:10" ht="18" customHeight="1" x14ac:dyDescent="0.3">
      <c r="A43" s="7"/>
      <c r="B43" s="50" t="s">
        <v>28</v>
      </c>
      <c r="C43" s="51"/>
      <c r="D43" s="16" t="s">
        <v>25</v>
      </c>
      <c r="E43" s="17" t="s">
        <v>0</v>
      </c>
      <c r="F43" s="37">
        <f>SUM(F44:F45)</f>
        <v>200176810.69999999</v>
      </c>
      <c r="G43" s="37">
        <f t="shared" ref="G43" si="14">SUM(G44:G45)</f>
        <v>89573297.530000001</v>
      </c>
      <c r="H43" s="37">
        <f t="shared" ref="H43" si="15">SUM(H44:H45)</f>
        <v>89573297.530000001</v>
      </c>
      <c r="I43" s="18">
        <f t="shared" si="1"/>
        <v>44.747089943520621</v>
      </c>
      <c r="J43" s="18">
        <f t="shared" si="2"/>
        <v>100</v>
      </c>
    </row>
    <row r="44" spans="1:10" ht="18" customHeight="1" x14ac:dyDescent="0.3">
      <c r="A44" s="7"/>
      <c r="B44" s="19"/>
      <c r="C44" s="20" t="s">
        <v>27</v>
      </c>
      <c r="D44" s="13" t="s">
        <v>25</v>
      </c>
      <c r="E44" s="21" t="s">
        <v>3</v>
      </c>
      <c r="F44" s="38">
        <v>198757910.69999999</v>
      </c>
      <c r="G44" s="38">
        <v>89259925.549999997</v>
      </c>
      <c r="H44" s="38">
        <v>89259925.549999997</v>
      </c>
      <c r="I44" s="22">
        <f t="shared" si="1"/>
        <v>44.908866890197189</v>
      </c>
      <c r="J44" s="22">
        <f t="shared" si="2"/>
        <v>100</v>
      </c>
    </row>
    <row r="45" spans="1:10" ht="32.4" customHeight="1" x14ac:dyDescent="0.3">
      <c r="A45" s="7"/>
      <c r="B45" s="19"/>
      <c r="C45" s="20" t="s">
        <v>26</v>
      </c>
      <c r="D45" s="13" t="s">
        <v>25</v>
      </c>
      <c r="E45" s="21" t="s">
        <v>17</v>
      </c>
      <c r="F45" s="38">
        <v>1418900</v>
      </c>
      <c r="G45" s="38">
        <v>313371.98</v>
      </c>
      <c r="H45" s="38">
        <v>313371.98</v>
      </c>
      <c r="I45" s="22">
        <f t="shared" si="1"/>
        <v>22.085557826485307</v>
      </c>
      <c r="J45" s="22">
        <f t="shared" si="2"/>
        <v>100</v>
      </c>
    </row>
    <row r="46" spans="1:10" ht="18" customHeight="1" x14ac:dyDescent="0.3">
      <c r="A46" s="7"/>
      <c r="B46" s="50" t="s">
        <v>24</v>
      </c>
      <c r="C46" s="51"/>
      <c r="D46" s="16" t="s">
        <v>22</v>
      </c>
      <c r="E46" s="17" t="s">
        <v>0</v>
      </c>
      <c r="F46" s="37">
        <f>SUM(F47:F47)</f>
        <v>2236100</v>
      </c>
      <c r="G46" s="37">
        <f>SUM(G47:G47)</f>
        <v>0</v>
      </c>
      <c r="H46" s="37">
        <f>SUM(H47:H47)</f>
        <v>0</v>
      </c>
      <c r="I46" s="18">
        <f t="shared" si="1"/>
        <v>0</v>
      </c>
      <c r="J46" s="18">
        <v>0</v>
      </c>
    </row>
    <row r="47" spans="1:10" ht="18" customHeight="1" x14ac:dyDescent="0.3">
      <c r="A47" s="7"/>
      <c r="B47" s="19"/>
      <c r="C47" s="20" t="s">
        <v>23</v>
      </c>
      <c r="D47" s="13" t="s">
        <v>22</v>
      </c>
      <c r="E47" s="21" t="s">
        <v>22</v>
      </c>
      <c r="F47" s="38">
        <v>2236100</v>
      </c>
      <c r="G47" s="38">
        <v>0</v>
      </c>
      <c r="H47" s="38">
        <v>0</v>
      </c>
      <c r="I47" s="24">
        <f t="shared" ref="I47" si="16">H47/F47*100</f>
        <v>0</v>
      </c>
      <c r="J47" s="22">
        <v>0</v>
      </c>
    </row>
    <row r="48" spans="1:10" ht="18" customHeight="1" x14ac:dyDescent="0.3">
      <c r="A48" s="7"/>
      <c r="B48" s="50" t="s">
        <v>21</v>
      </c>
      <c r="C48" s="51"/>
      <c r="D48" s="16" t="s">
        <v>16</v>
      </c>
      <c r="E48" s="17" t="s">
        <v>0</v>
      </c>
      <c r="F48" s="37">
        <f>SUM(F49:F51)</f>
        <v>161798812.30000001</v>
      </c>
      <c r="G48" s="37">
        <f>SUM(G49:G51)</f>
        <v>105893575.97</v>
      </c>
      <c r="H48" s="37">
        <f>SUM(H49:H51)</f>
        <v>105893575.97</v>
      </c>
      <c r="I48" s="18">
        <f t="shared" si="1"/>
        <v>65.447684358558163</v>
      </c>
      <c r="J48" s="18">
        <f t="shared" si="2"/>
        <v>100</v>
      </c>
    </row>
    <row r="49" spans="1:10" ht="18" customHeight="1" x14ac:dyDescent="0.3">
      <c r="A49" s="7"/>
      <c r="B49" s="19"/>
      <c r="C49" s="20" t="s">
        <v>20</v>
      </c>
      <c r="D49" s="13" t="s">
        <v>16</v>
      </c>
      <c r="E49" s="21" t="s">
        <v>3</v>
      </c>
      <c r="F49" s="38">
        <v>8000000</v>
      </c>
      <c r="G49" s="38">
        <v>3840764</v>
      </c>
      <c r="H49" s="38">
        <v>3840764</v>
      </c>
      <c r="I49" s="22">
        <f t="shared" si="1"/>
        <v>48.009550000000004</v>
      </c>
      <c r="J49" s="22">
        <f t="shared" si="2"/>
        <v>100</v>
      </c>
    </row>
    <row r="50" spans="1:10" ht="18" customHeight="1" x14ac:dyDescent="0.3">
      <c r="A50" s="7"/>
      <c r="B50" s="19"/>
      <c r="C50" s="20" t="s">
        <v>19</v>
      </c>
      <c r="D50" s="13" t="s">
        <v>16</v>
      </c>
      <c r="E50" s="21" t="s">
        <v>1</v>
      </c>
      <c r="F50" s="38">
        <v>64897986.32</v>
      </c>
      <c r="G50" s="38">
        <v>34277129</v>
      </c>
      <c r="H50" s="38">
        <v>34277129</v>
      </c>
      <c r="I50" s="22">
        <f t="shared" si="1"/>
        <v>52.816937695086253</v>
      </c>
      <c r="J50" s="22">
        <f t="shared" si="2"/>
        <v>100</v>
      </c>
    </row>
    <row r="51" spans="1:10" ht="18" customHeight="1" x14ac:dyDescent="0.3">
      <c r="A51" s="7"/>
      <c r="B51" s="19"/>
      <c r="C51" s="20" t="s">
        <v>18</v>
      </c>
      <c r="D51" s="13" t="s">
        <v>16</v>
      </c>
      <c r="E51" s="21" t="s">
        <v>17</v>
      </c>
      <c r="F51" s="38">
        <v>88900825.980000004</v>
      </c>
      <c r="G51" s="38">
        <v>67775682.969999999</v>
      </c>
      <c r="H51" s="38">
        <v>67775682.969999999</v>
      </c>
      <c r="I51" s="22">
        <f t="shared" si="1"/>
        <v>76.237405246659335</v>
      </c>
      <c r="J51" s="22">
        <f t="shared" si="2"/>
        <v>100</v>
      </c>
    </row>
    <row r="52" spans="1:10" ht="18" customHeight="1" x14ac:dyDescent="0.3">
      <c r="A52" s="7"/>
      <c r="B52" s="50" t="s">
        <v>14</v>
      </c>
      <c r="C52" s="51"/>
      <c r="D52" s="16" t="s">
        <v>11</v>
      </c>
      <c r="E52" s="17" t="s">
        <v>0</v>
      </c>
      <c r="F52" s="37">
        <f>F53+F54+F55</f>
        <v>338750181.89999998</v>
      </c>
      <c r="G52" s="37">
        <f t="shared" ref="G52:I52" si="17">G53+G54+G55</f>
        <v>153621067.41</v>
      </c>
      <c r="H52" s="37">
        <f t="shared" ref="H52" si="18">H53+H54+H55</f>
        <v>153621067.41</v>
      </c>
      <c r="I52" s="11">
        <f t="shared" si="17"/>
        <v>126.20241017541485</v>
      </c>
      <c r="J52" s="18">
        <f t="shared" si="2"/>
        <v>100</v>
      </c>
    </row>
    <row r="53" spans="1:10" ht="18" customHeight="1" x14ac:dyDescent="0.3">
      <c r="A53" s="7"/>
      <c r="B53" s="19"/>
      <c r="C53" s="20" t="s">
        <v>13</v>
      </c>
      <c r="D53" s="13" t="s">
        <v>11</v>
      </c>
      <c r="E53" s="21" t="s">
        <v>3</v>
      </c>
      <c r="F53" s="38">
        <v>202159526.15000001</v>
      </c>
      <c r="G53" s="38">
        <v>104855617.56999999</v>
      </c>
      <c r="H53" s="38">
        <v>104855617.56999999</v>
      </c>
      <c r="I53" s="22">
        <f t="shared" si="1"/>
        <v>51.867759866135785</v>
      </c>
      <c r="J53" s="22">
        <f t="shared" si="2"/>
        <v>100</v>
      </c>
    </row>
    <row r="54" spans="1:10" ht="18" customHeight="1" x14ac:dyDescent="0.3">
      <c r="A54" s="7"/>
      <c r="B54" s="19"/>
      <c r="C54" s="20" t="s">
        <v>12</v>
      </c>
      <c r="D54" s="13" t="s">
        <v>11</v>
      </c>
      <c r="E54" s="21" t="s">
        <v>7</v>
      </c>
      <c r="F54" s="38">
        <v>73204518.909999996</v>
      </c>
      <c r="G54" s="38">
        <v>12284181.76</v>
      </c>
      <c r="H54" s="38">
        <v>12284181.76</v>
      </c>
      <c r="I54" s="22">
        <f t="shared" si="1"/>
        <v>16.780633139741781</v>
      </c>
      <c r="J54" s="22">
        <f t="shared" si="2"/>
        <v>100</v>
      </c>
    </row>
    <row r="55" spans="1:10" ht="18" customHeight="1" x14ac:dyDescent="0.3">
      <c r="A55" s="7"/>
      <c r="B55" s="19"/>
      <c r="C55" s="20" t="s">
        <v>70</v>
      </c>
      <c r="D55" s="13" t="s">
        <v>11</v>
      </c>
      <c r="E55" s="21" t="s">
        <v>1</v>
      </c>
      <c r="F55" s="38">
        <v>63386136.840000004</v>
      </c>
      <c r="G55" s="38">
        <v>36481268.079999998</v>
      </c>
      <c r="H55" s="38">
        <v>36481268.079999998</v>
      </c>
      <c r="I55" s="24">
        <f t="shared" si="1"/>
        <v>57.554017169537289</v>
      </c>
      <c r="J55" s="22">
        <f t="shared" si="2"/>
        <v>100</v>
      </c>
    </row>
    <row r="56" spans="1:10" ht="18" customHeight="1" x14ac:dyDescent="0.3">
      <c r="A56" s="7"/>
      <c r="B56" s="50" t="s">
        <v>10</v>
      </c>
      <c r="C56" s="51"/>
      <c r="D56" s="16" t="s">
        <v>8</v>
      </c>
      <c r="E56" s="17" t="s">
        <v>0</v>
      </c>
      <c r="F56" s="37">
        <f>F58+F57</f>
        <v>9172800</v>
      </c>
      <c r="G56" s="37">
        <f>G58+G57</f>
        <v>9113400</v>
      </c>
      <c r="H56" s="37">
        <f>H58+H57</f>
        <v>9113400</v>
      </c>
      <c r="I56" s="18">
        <f t="shared" si="1"/>
        <v>99.352433281004721</v>
      </c>
      <c r="J56" s="18">
        <f t="shared" si="2"/>
        <v>100</v>
      </c>
    </row>
    <row r="57" spans="1:10" ht="18" customHeight="1" x14ac:dyDescent="0.3">
      <c r="A57" s="7"/>
      <c r="B57" s="19"/>
      <c r="C57" s="20" t="s">
        <v>74</v>
      </c>
      <c r="D57" s="13">
        <v>12</v>
      </c>
      <c r="E57" s="21">
        <v>1</v>
      </c>
      <c r="F57" s="38">
        <v>7472800</v>
      </c>
      <c r="G57" s="38">
        <v>7413400</v>
      </c>
      <c r="H57" s="38">
        <v>7413400</v>
      </c>
      <c r="I57" s="22">
        <f t="shared" ref="I57" si="19">H57/F57*100</f>
        <v>99.20511722513649</v>
      </c>
      <c r="J57" s="22">
        <f t="shared" ref="J57" si="20">H57/G57*100</f>
        <v>100</v>
      </c>
    </row>
    <row r="58" spans="1:10" ht="18" customHeight="1" x14ac:dyDescent="0.3">
      <c r="A58" s="7"/>
      <c r="B58" s="19"/>
      <c r="C58" s="20" t="s">
        <v>9</v>
      </c>
      <c r="D58" s="13" t="s">
        <v>8</v>
      </c>
      <c r="E58" s="21" t="s">
        <v>7</v>
      </c>
      <c r="F58" s="38">
        <v>1700000</v>
      </c>
      <c r="G58" s="38">
        <v>1700000</v>
      </c>
      <c r="H58" s="38">
        <v>1700000</v>
      </c>
      <c r="I58" s="22">
        <f t="shared" si="1"/>
        <v>100</v>
      </c>
      <c r="J58" s="22">
        <f t="shared" si="2"/>
        <v>100</v>
      </c>
    </row>
    <row r="59" spans="1:10" ht="34.200000000000003" customHeight="1" x14ac:dyDescent="0.3">
      <c r="A59" s="7"/>
      <c r="B59" s="50" t="s">
        <v>73</v>
      </c>
      <c r="C59" s="51"/>
      <c r="D59" s="16" t="s">
        <v>6</v>
      </c>
      <c r="E59" s="17" t="s">
        <v>0</v>
      </c>
      <c r="F59" s="37">
        <f>F60</f>
        <v>242000</v>
      </c>
      <c r="G59" s="37">
        <f t="shared" ref="G59:H59" si="21">G60</f>
        <v>116413.28</v>
      </c>
      <c r="H59" s="37">
        <f t="shared" si="21"/>
        <v>116413.28</v>
      </c>
      <c r="I59" s="18">
        <f t="shared" si="1"/>
        <v>48.104661157024793</v>
      </c>
      <c r="J59" s="18">
        <f t="shared" si="2"/>
        <v>100</v>
      </c>
    </row>
    <row r="60" spans="1:10" ht="33" customHeight="1" x14ac:dyDescent="0.3">
      <c r="A60" s="7"/>
      <c r="B60" s="19"/>
      <c r="C60" s="20" t="s">
        <v>72</v>
      </c>
      <c r="D60" s="13" t="s">
        <v>6</v>
      </c>
      <c r="E60" s="21" t="s">
        <v>3</v>
      </c>
      <c r="F60" s="38">
        <v>242000</v>
      </c>
      <c r="G60" s="38">
        <v>116413.28</v>
      </c>
      <c r="H60" s="38">
        <v>116413.28</v>
      </c>
      <c r="I60" s="22">
        <f t="shared" si="1"/>
        <v>48.104661157024793</v>
      </c>
      <c r="J60" s="22">
        <f t="shared" si="2"/>
        <v>100</v>
      </c>
    </row>
    <row r="61" spans="1:10" ht="46.2" customHeight="1" x14ac:dyDescent="0.3">
      <c r="A61" s="7"/>
      <c r="B61" s="50" t="s">
        <v>5</v>
      </c>
      <c r="C61" s="51"/>
      <c r="D61" s="16" t="s">
        <v>2</v>
      </c>
      <c r="E61" s="17" t="s">
        <v>0</v>
      </c>
      <c r="F61" s="37">
        <f>SUM(F62:F63)</f>
        <v>439250054.44999999</v>
      </c>
      <c r="G61" s="37">
        <f t="shared" ref="G61" si="22">SUM(G62:G63)</f>
        <v>220108261.38999999</v>
      </c>
      <c r="H61" s="37">
        <f t="shared" ref="H61" si="23">SUM(H62:H63)</f>
        <v>220108261.38999999</v>
      </c>
      <c r="I61" s="18">
        <f t="shared" si="1"/>
        <v>50.110013455912963</v>
      </c>
      <c r="J61" s="18">
        <f t="shared" si="2"/>
        <v>100</v>
      </c>
    </row>
    <row r="62" spans="1:10" ht="51" customHeight="1" x14ac:dyDescent="0.3">
      <c r="A62" s="7"/>
      <c r="B62" s="19"/>
      <c r="C62" s="20" t="s">
        <v>4</v>
      </c>
      <c r="D62" s="13" t="s">
        <v>2</v>
      </c>
      <c r="E62" s="12" t="s">
        <v>3</v>
      </c>
      <c r="F62" s="38">
        <v>192572807</v>
      </c>
      <c r="G62" s="38">
        <v>96286402.989999995</v>
      </c>
      <c r="H62" s="38">
        <v>96286402.989999995</v>
      </c>
      <c r="I62" s="22">
        <f t="shared" si="1"/>
        <v>49.999999735165098</v>
      </c>
      <c r="J62" s="22">
        <f t="shared" si="2"/>
        <v>100</v>
      </c>
    </row>
    <row r="63" spans="1:10" ht="31.95" customHeight="1" x14ac:dyDescent="0.3">
      <c r="A63" s="7"/>
      <c r="B63" s="19"/>
      <c r="C63" s="20" t="s">
        <v>64</v>
      </c>
      <c r="D63" s="13">
        <v>14</v>
      </c>
      <c r="E63" s="21">
        <v>3</v>
      </c>
      <c r="F63" s="38">
        <v>246677247.44999999</v>
      </c>
      <c r="G63" s="38">
        <v>123821858.40000001</v>
      </c>
      <c r="H63" s="38">
        <v>123821858.40000001</v>
      </c>
      <c r="I63" s="22">
        <f t="shared" si="1"/>
        <v>50.195897546285849</v>
      </c>
      <c r="J63" s="22">
        <f t="shared" si="2"/>
        <v>100</v>
      </c>
    </row>
    <row r="64" spans="1:10" ht="20.25" customHeight="1" x14ac:dyDescent="0.3">
      <c r="B64" s="25"/>
      <c r="C64" s="26" t="s">
        <v>65</v>
      </c>
      <c r="D64" s="26"/>
      <c r="E64" s="26"/>
      <c r="F64" s="40">
        <f>F7+F16+F18+F23+F30+F35+F37+F43+F46+F48+F52+F56+F59+F61</f>
        <v>5905208292.7099991</v>
      </c>
      <c r="G64" s="40">
        <f>G7+G16+G18+G23+G30+G35+G37+G43+G46+G48+G52+G56+G59+G61</f>
        <v>2710356044.79</v>
      </c>
      <c r="H64" s="40">
        <f>H7+H16+H18+H23+H30+H35+H37+H43+H46+H48+H52+H56+H59+H61</f>
        <v>2710356044.79</v>
      </c>
      <c r="I64" s="18">
        <f>H64/F64*100</f>
        <v>45.897721307069631</v>
      </c>
      <c r="J64" s="18">
        <f t="shared" si="2"/>
        <v>100</v>
      </c>
    </row>
    <row r="66" spans="6:8" x14ac:dyDescent="0.3">
      <c r="F66" s="41"/>
      <c r="H66" s="42"/>
    </row>
    <row r="67" spans="6:8" s="10" customFormat="1" x14ac:dyDescent="0.3">
      <c r="F67" s="43"/>
      <c r="G67" s="44"/>
      <c r="H67" s="45"/>
    </row>
    <row r="68" spans="6:8" x14ac:dyDescent="0.3">
      <c r="F68" s="46"/>
    </row>
    <row r="69" spans="6:8" x14ac:dyDescent="0.3">
      <c r="H69" s="42"/>
    </row>
    <row r="71" spans="6:8" x14ac:dyDescent="0.3">
      <c r="H71" s="42"/>
    </row>
  </sheetData>
  <mergeCells count="19">
    <mergeCell ref="B46:C46"/>
    <mergeCell ref="B43:C43"/>
    <mergeCell ref="B23:C23"/>
    <mergeCell ref="B18:C18"/>
    <mergeCell ref="B16:C16"/>
    <mergeCell ref="B61:C61"/>
    <mergeCell ref="B59:C59"/>
    <mergeCell ref="B56:C56"/>
    <mergeCell ref="B52:C52"/>
    <mergeCell ref="B48:C48"/>
    <mergeCell ref="C2:J2"/>
    <mergeCell ref="D4:D5"/>
    <mergeCell ref="B35:C35"/>
    <mergeCell ref="B37:C37"/>
    <mergeCell ref="B30:C30"/>
    <mergeCell ref="E4:E5"/>
    <mergeCell ref="F4:J4"/>
    <mergeCell ref="C4:C5"/>
    <mergeCell ref="B7:C7"/>
  </mergeCells>
  <pageMargins left="0" right="0.39370078740157483" top="0.59055118110236227" bottom="0.39370078740157483" header="0.39370078740157483" footer="0.51181102362204722"/>
  <pageSetup paperSize="9" scale="9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</vt:lpstr>
      <vt:lpstr>'Расходы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LarinaLO</dc:creator>
  <cp:lastModifiedBy>EMMacenko</cp:lastModifiedBy>
  <cp:lastPrinted>2024-07-15T05:56:31Z</cp:lastPrinted>
  <dcterms:created xsi:type="dcterms:W3CDTF">2017-03-02T10:52:01Z</dcterms:created>
  <dcterms:modified xsi:type="dcterms:W3CDTF">2024-08-30T05:24:12Z</dcterms:modified>
</cp:coreProperties>
</file>