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5\4 Раздел 4 Промежуточная отчетность\4.1-4.5\Отчет об исполн за 1 полугодие\"/>
    </mc:Choice>
  </mc:AlternateContent>
  <bookViews>
    <workbookView xWindow="0" yWindow="0" windowWidth="23040" windowHeight="8940"/>
  </bookViews>
  <sheets>
    <sheet name="Расходы " sheetId="2" r:id="rId1"/>
  </sheets>
  <definedNames>
    <definedName name="_xlnm.Print_Area" localSheetId="0">'Расходы '!$A$1:$J$63</definedName>
  </definedNames>
  <calcPr calcId="162913"/>
</workbook>
</file>

<file path=xl/calcChain.xml><?xml version="1.0" encoding="utf-8"?>
<calcChain xmlns="http://schemas.openxmlformats.org/spreadsheetml/2006/main">
  <c r="I61" i="2" l="1"/>
  <c r="I60" i="2"/>
  <c r="I58" i="2"/>
  <c r="I56" i="2"/>
  <c r="I55" i="2"/>
  <c r="J53" i="2"/>
  <c r="I53" i="2"/>
  <c r="I52" i="2"/>
  <c r="I51" i="2"/>
  <c r="I49" i="2"/>
  <c r="I48" i="2"/>
  <c r="I47" i="2"/>
  <c r="I45" i="2"/>
  <c r="I43" i="2"/>
  <c r="I42" i="2"/>
  <c r="J40" i="2"/>
  <c r="I40" i="2"/>
  <c r="I39" i="2"/>
  <c r="I38" i="2"/>
  <c r="I37" i="2"/>
  <c r="J36" i="2"/>
  <c r="I36" i="2"/>
  <c r="I34" i="2"/>
  <c r="I32" i="2"/>
  <c r="I31" i="2"/>
  <c r="J30" i="2"/>
  <c r="I30" i="2"/>
  <c r="I29" i="2"/>
  <c r="I27" i="2"/>
  <c r="I26" i="2"/>
  <c r="I25" i="2"/>
  <c r="I24" i="2"/>
  <c r="I23" i="2"/>
  <c r="J22" i="2"/>
  <c r="I22" i="2"/>
  <c r="J20" i="2"/>
  <c r="I20" i="2"/>
  <c r="I19" i="2"/>
  <c r="I18" i="2"/>
  <c r="I17" i="2"/>
  <c r="I15" i="2"/>
  <c r="I8" i="2"/>
  <c r="J8" i="2"/>
  <c r="I9" i="2"/>
  <c r="I10" i="2"/>
  <c r="I11" i="2"/>
  <c r="I12" i="2"/>
  <c r="I13" i="2"/>
  <c r="I7" i="2"/>
  <c r="G61" i="2"/>
  <c r="J61" i="2" s="1"/>
  <c r="G60" i="2"/>
  <c r="J60" i="2" s="1"/>
  <c r="G58" i="2"/>
  <c r="J58" i="2" s="1"/>
  <c r="G56" i="2"/>
  <c r="J56" i="2" s="1"/>
  <c r="G55" i="2"/>
  <c r="J55" i="2" s="1"/>
  <c r="G52" i="2"/>
  <c r="J52" i="2" s="1"/>
  <c r="G53" i="2"/>
  <c r="G51" i="2"/>
  <c r="J51" i="2" s="1"/>
  <c r="G48" i="2"/>
  <c r="J48" i="2" s="1"/>
  <c r="G49" i="2"/>
  <c r="J49" i="2" s="1"/>
  <c r="G47" i="2"/>
  <c r="J47" i="2" s="1"/>
  <c r="G43" i="2"/>
  <c r="J43" i="2" s="1"/>
  <c r="G42" i="2"/>
  <c r="J42" i="2" s="1"/>
  <c r="G37" i="2"/>
  <c r="J37" i="2" s="1"/>
  <c r="G38" i="2"/>
  <c r="J38" i="2" s="1"/>
  <c r="G39" i="2"/>
  <c r="J39" i="2" s="1"/>
  <c r="G40" i="2"/>
  <c r="G36" i="2"/>
  <c r="G34" i="2"/>
  <c r="J34" i="2" s="1"/>
  <c r="G30" i="2"/>
  <c r="G31" i="2"/>
  <c r="J31" i="2" s="1"/>
  <c r="G32" i="2"/>
  <c r="J32" i="2" s="1"/>
  <c r="G29" i="2"/>
  <c r="J29" i="2" s="1"/>
  <c r="G23" i="2"/>
  <c r="J23" i="2" s="1"/>
  <c r="G24" i="2"/>
  <c r="J24" i="2" s="1"/>
  <c r="G25" i="2"/>
  <c r="J25" i="2" s="1"/>
  <c r="G26" i="2"/>
  <c r="J26" i="2" s="1"/>
  <c r="G27" i="2"/>
  <c r="J27" i="2" s="1"/>
  <c r="G22" i="2"/>
  <c r="G18" i="2"/>
  <c r="J18" i="2" s="1"/>
  <c r="G19" i="2"/>
  <c r="J19" i="2" s="1"/>
  <c r="G20" i="2"/>
  <c r="G17" i="2"/>
  <c r="J17" i="2" s="1"/>
  <c r="G15" i="2"/>
  <c r="J15" i="2" s="1"/>
  <c r="G8" i="2"/>
  <c r="G9" i="2"/>
  <c r="J9" i="2" s="1"/>
  <c r="G10" i="2"/>
  <c r="G11" i="2"/>
  <c r="J11" i="2" s="1"/>
  <c r="G12" i="2"/>
  <c r="G13" i="2"/>
  <c r="J13" i="2" s="1"/>
  <c r="G7" i="2"/>
  <c r="G50" i="2" l="1"/>
  <c r="H50" i="2"/>
  <c r="F50" i="2"/>
  <c r="F59" i="2"/>
  <c r="G54" i="2"/>
  <c r="F54" i="2"/>
  <c r="F46" i="2"/>
  <c r="F41" i="2"/>
  <c r="F35" i="2"/>
  <c r="F33" i="2"/>
  <c r="F28" i="2"/>
  <c r="F21" i="2"/>
  <c r="F16" i="2"/>
  <c r="F14" i="2"/>
  <c r="F6" i="2"/>
  <c r="G59" i="2"/>
  <c r="G57" i="2"/>
  <c r="G46" i="2"/>
  <c r="G44" i="2"/>
  <c r="G41" i="2"/>
  <c r="G35" i="2"/>
  <c r="G33" i="2"/>
  <c r="G28" i="2"/>
  <c r="G21" i="2"/>
  <c r="G16" i="2"/>
  <c r="G14" i="2"/>
  <c r="G6" i="2"/>
  <c r="G62" i="2" s="1"/>
  <c r="J50" i="2" l="1"/>
  <c r="H54" i="2"/>
  <c r="J54" i="2" s="1"/>
  <c r="J7" i="2"/>
  <c r="I50" i="2" l="1"/>
  <c r="H59" i="2"/>
  <c r="J59" i="2" s="1"/>
  <c r="H57" i="2"/>
  <c r="J57" i="2" s="1"/>
  <c r="H46" i="2"/>
  <c r="J46" i="2" s="1"/>
  <c r="H44" i="2"/>
  <c r="H41" i="2"/>
  <c r="J41" i="2" s="1"/>
  <c r="H35" i="2"/>
  <c r="J35" i="2" s="1"/>
  <c r="H33" i="2"/>
  <c r="J33" i="2" s="1"/>
  <c r="H28" i="2"/>
  <c r="J28" i="2" s="1"/>
  <c r="H21" i="2"/>
  <c r="J21" i="2" s="1"/>
  <c r="H16" i="2"/>
  <c r="J16" i="2" s="1"/>
  <c r="H14" i="2"/>
  <c r="J14" i="2" s="1"/>
  <c r="H6" i="2"/>
  <c r="F57" i="2"/>
  <c r="F44" i="2"/>
  <c r="F62" i="2" s="1"/>
  <c r="H62" i="2" l="1"/>
  <c r="I44" i="2"/>
  <c r="I21" i="2"/>
  <c r="I57" i="2"/>
  <c r="I28" i="2"/>
  <c r="I59" i="2"/>
  <c r="I54" i="2"/>
  <c r="I16" i="2"/>
  <c r="I33" i="2"/>
  <c r="I35" i="2"/>
  <c r="I41" i="2"/>
  <c r="I46" i="2"/>
  <c r="I14" i="2"/>
  <c r="I62" i="2" l="1"/>
  <c r="J62" i="2"/>
  <c r="J6" i="2"/>
  <c r="I6" i="2"/>
</calcChain>
</file>

<file path=xl/sharedStrings.xml><?xml version="1.0" encoding="utf-8"?>
<sst xmlns="http://schemas.openxmlformats.org/spreadsheetml/2006/main" count="173" uniqueCount="84">
  <si>
    <t/>
  </si>
  <si>
    <t>03</t>
  </si>
  <si>
    <t>14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</si>
  <si>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</si>
  <si>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</si>
  <si>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</si>
  <si>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</si>
  <si>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02</t>
  </si>
  <si>
    <t>12</t>
  </si>
  <si>
    <t>Периодическая печать и издательства</t>
  </si>
  <si>
    <t>Средства массовой информации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</si>
  <si>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</si>
  <si>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</si>
  <si>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</si>
  <si>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</si>
  <si>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</si>
  <si>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</si>
  <si>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04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</si>
  <si>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</si>
  <si>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</si>
  <si>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</si>
  <si>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</si>
  <si>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</si>
  <si>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</si>
  <si>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</si>
  <si>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</si>
  <si>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</si>
  <si>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</si>
  <si>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</si>
  <si>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</si>
  <si>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</si>
  <si>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</si>
  <si>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</si>
  <si>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</si>
  <si>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05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</si>
  <si>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</si>
  <si>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</si>
  <si>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</si>
  <si>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</si>
  <si>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</si>
  <si>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</si>
  <si>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</si>
  <si>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</si>
  <si>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</si>
  <si>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</si>
  <si>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</si>
  <si>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</si>
  <si>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</si>
  <si>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</si>
  <si>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</si>
  <si>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</si>
  <si>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</si>
  <si>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</si>
  <si>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</si>
  <si>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</si>
  <si>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</si>
  <si>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</si>
  <si>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</si>
  <si>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</si>
  <si>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</si>
  <si>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</si>
  <si>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Резервные фонды</t>
  </si>
  <si>
    <t>Дополнительное образование детей</t>
  </si>
  <si>
    <t>Судебная система</t>
  </si>
  <si>
    <t>Прочие межбюджетные трансферты общего характера</t>
  </si>
  <si>
    <t>Наименование показателя</t>
  </si>
  <si>
    <t>(рублей)</t>
  </si>
  <si>
    <t>Молодежная политика</t>
  </si>
  <si>
    <t>Рз</t>
  </si>
  <si>
    <t>Спорт высших достижений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</si>
  <si>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</si>
  <si>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</si>
  <si>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</si>
  <si>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Телевидение и радиовещание</t>
  </si>
  <si>
    <t>% исполнения уточненного плана на год</t>
  </si>
  <si>
    <t>Гражданская оборона</t>
  </si>
  <si>
    <t>2025 год</t>
  </si>
  <si>
    <t>РАСХОДЫ БЮДЖЕТА - ВСЕГО</t>
  </si>
  <si>
    <t>Сведения об исполнении бюджета Советского района за 1 полугодие 2025 года по расходам в разрезе разделов и подразделов классификации расходов в сравнении с запланированными значениями на соответсвующий период (финансовый год)</t>
  </si>
  <si>
    <t>план на 1 полугодие</t>
  </si>
  <si>
    <t>исполнено за 1 полугодие</t>
  </si>
  <si>
    <t>% исполнения плана на 1 полугодие</t>
  </si>
  <si>
    <t>уточненный план на год*</t>
  </si>
  <si>
    <t>* Уточненный план на год соответствует бюджетным назначениям по расходам бюджета, утвержденных в соответствии со сводной бюджетной росписью с учетом изменений оформленных в установленном порядке на отчетную дату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</si>
</sst>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#,##0.00;[Red]\-#,##0.00;0.00"/>
    <numFmt numFmtId="166" formatCode="0000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Times New Roman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9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6" fillId="0" borderId="0" xfId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>
      <alignment horizontal="center" vertical="center" wrapText="1"/>
    </xf>
    <xf numFmtId="4" fontId="10" fillId="0" borderId="0" xfId="10" applyNumberFormat="1" applyFont="1" applyFill="1" applyBorder="1" applyAlignment="1" applyProtection="1">
      <alignment vertical="center"/>
      <protection hidden="1"/>
    </xf>
    <xf numFmtId="4" fontId="11" fillId="0" borderId="0" xfId="10" applyNumberFormat="1" applyFont="1" applyFill="1" applyBorder="1" applyAlignment="1" applyProtection="1">
      <alignment vertical="center"/>
      <protection hidden="1"/>
    </xf>
    <xf numFmtId="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0" xfId="88" applyNumberFormat="1" applyFont="1" applyFill="1" applyBorder="1" applyAlignment="1" applyProtection="1">
      <alignment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6" fillId="0" borderId="1" xfId="88" applyNumberFormat="1" applyFont="1" applyFill="1" applyBorder="1" applyAlignment="1" applyProtection="1">
      <alignment horizontal="center" vertical="center"/>
      <protection hidden="1"/>
    </xf>
  </cellXfs>
  <cellStyles count="89">
    <cellStyle name="Обычный" xfId="0" builtinId="0"/>
    <cellStyle name="Обычный 2" xfId="1"/>
    <cellStyle name="Обычный 2 10" xfId="10"/>
    <cellStyle name="Обычный 2 10 2" xfId="54"/>
    <cellStyle name="Обычный 2 11" xfId="11"/>
    <cellStyle name="Обычный 2 11 2" xfId="55"/>
    <cellStyle name="Обычный 2 12" xfId="12"/>
    <cellStyle name="Обычный 2 12 2" xfId="56"/>
    <cellStyle name="Обычный 2 13" xfId="13"/>
    <cellStyle name="Обычный 2 13 2" xfId="57"/>
    <cellStyle name="Обычный 2 14" xfId="14"/>
    <cellStyle name="Обычный 2 14 2" xfId="58"/>
    <cellStyle name="Обычный 2 15" xfId="15"/>
    <cellStyle name="Обычный 2 15 2" xfId="59"/>
    <cellStyle name="Обычный 2 16" xfId="16"/>
    <cellStyle name="Обычный 2 16 2" xfId="60"/>
    <cellStyle name="Обычный 2 17" xfId="17"/>
    <cellStyle name="Обычный 2 17 2" xfId="61"/>
    <cellStyle name="Обычный 2 18" xfId="18"/>
    <cellStyle name="Обычный 2 18 2" xfId="62"/>
    <cellStyle name="Обычный 2 19" xfId="19"/>
    <cellStyle name="Обычный 2 19 2" xfId="63"/>
    <cellStyle name="Обычный 2 2" xfId="2"/>
    <cellStyle name="Обычный 2 2 2" xfId="46"/>
    <cellStyle name="Обычный 2 20" xfId="20"/>
    <cellStyle name="Обычный 2 20 2" xfId="64"/>
    <cellStyle name="Обычный 2 21" xfId="21"/>
    <cellStyle name="Обычный 2 21 2" xfId="65"/>
    <cellStyle name="Обычный 2 22" xfId="22"/>
    <cellStyle name="Обычный 2 22 2" xfId="66"/>
    <cellStyle name="Обычный 2 23" xfId="23"/>
    <cellStyle name="Обычный 2 23 2" xfId="67"/>
    <cellStyle name="Обычный 2 24" xfId="24"/>
    <cellStyle name="Обычный 2 24 2" xfId="68"/>
    <cellStyle name="Обычный 2 25" xfId="25"/>
    <cellStyle name="Обычный 2 25 2" xfId="69"/>
    <cellStyle name="Обычный 2 26" xfId="26"/>
    <cellStyle name="Обычный 2 26 2" xfId="70"/>
    <cellStyle name="Обычный 2 27" xfId="27"/>
    <cellStyle name="Обычный 2 27 2" xfId="71"/>
    <cellStyle name="Обычный 2 28" xfId="28"/>
    <cellStyle name="Обычный 2 28 2" xfId="72"/>
    <cellStyle name="Обычный 2 29" xfId="29"/>
    <cellStyle name="Обычный 2 29 2" xfId="73"/>
    <cellStyle name="Обычный 2 3" xfId="3"/>
    <cellStyle name="Обычный 2 3 2" xfId="47"/>
    <cellStyle name="Обычный 2 30" xfId="30"/>
    <cellStyle name="Обычный 2 30 2" xfId="74"/>
    <cellStyle name="Обычный 2 31" xfId="31"/>
    <cellStyle name="Обычный 2 31 2" xfId="75"/>
    <cellStyle name="Обычный 2 32" xfId="32"/>
    <cellStyle name="Обычный 2 32 2" xfId="76"/>
    <cellStyle name="Обычный 2 33" xfId="33"/>
    <cellStyle name="Обычный 2 33 2" xfId="77"/>
    <cellStyle name="Обычный 2 34" xfId="34"/>
    <cellStyle name="Обычный 2 34 2" xfId="78"/>
    <cellStyle name="Обычный 2 35" xfId="35"/>
    <cellStyle name="Обычный 2 35 2" xfId="79"/>
    <cellStyle name="Обычный 2 36" xfId="36"/>
    <cellStyle name="Обычный 2 36 2" xfId="80"/>
    <cellStyle name="Обычный 2 37" xfId="37"/>
    <cellStyle name="Обычный 2 37 2" xfId="81"/>
    <cellStyle name="Обычный 2 38" xfId="38"/>
    <cellStyle name="Обычный 2 38 2" xfId="82"/>
    <cellStyle name="Обычный 2 39" xfId="39"/>
    <cellStyle name="Обычный 2 39 2" xfId="83"/>
    <cellStyle name="Обычный 2 4" xfId="4"/>
    <cellStyle name="Обычный 2 4 2" xfId="48"/>
    <cellStyle name="Обычный 2 40" xfId="40"/>
    <cellStyle name="Обычный 2 40 2" xfId="84"/>
    <cellStyle name="Обычный 2 41" xfId="41"/>
    <cellStyle name="Обычный 2 41 2" xfId="85"/>
    <cellStyle name="Обычный 2 5" xfId="5"/>
    <cellStyle name="Обычный 2 5 2" xfId="49"/>
    <cellStyle name="Обычный 2 6" xfId="6"/>
    <cellStyle name="Обычный 2 6 2" xfId="50"/>
    <cellStyle name="Обычный 2 7" xfId="7"/>
    <cellStyle name="Обычный 2 7 2" xfId="51"/>
    <cellStyle name="Обычный 2 8" xfId="8"/>
    <cellStyle name="Обычный 2 8 2" xfId="52"/>
    <cellStyle name="Обычный 2 9" xfId="9"/>
    <cellStyle name="Обычный 2 9 2" xfId="53"/>
    <cellStyle name="Обычный 3" xfId="42"/>
    <cellStyle name="Обычный 3 2" xfId="86"/>
    <cellStyle name="Обычный 4" xfId="43"/>
    <cellStyle name="Обычный 4 2" xfId="87"/>
    <cellStyle name="Обычный 5" xfId="44"/>
    <cellStyle name="Обычный 6" xfId="45"/>
    <cellStyle name="Обычный 7" xfId="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0"/>
  <sheetViews>
    <sheetView showGridLines="0" tabSelected="1" view="pageBreakPreview" topLeftCell="C1" zoomScaleSheetLayoutView="100" workbookViewId="0">
      <selection activeCell="C3" sqref="B3:J62"/>
    </sheetView>
  </sheetViews>
  <sheetFormatPr defaultRowHeight="15.6" x14ac:dyDescent="0.3"/>
  <cols>
    <col min="1" max="1" width="1.88671875" style="12" hidden="1" customWidth="1"/>
    <col min="2" max="2" width="1.77734375" style="12" hidden="1" customWidth="1"/>
    <col min="3" max="3" width="50.88671875" style="12" customWidth="1"/>
    <col min="4" max="4" width="6.5546875" style="12" customWidth="1"/>
    <col min="5" max="5" width="7.88671875" style="12" customWidth="1"/>
    <col min="6" max="6" width="18.5546875" style="8" customWidth="1"/>
    <col min="7" max="7" width="19.77734375" style="12" customWidth="1"/>
    <col min="8" max="8" width="17" style="12" customWidth="1"/>
    <col min="9" max="9" width="13.109375" style="12" customWidth="1"/>
    <col min="10" max="10" width="12.21875" style="12" customWidth="1"/>
    <col min="11" max="11" width="5.21875" style="12" customWidth="1"/>
    <col min="12" max="16384" width="8.88671875" style="12"/>
  </cols>
  <sheetData>
    <row r="1" spans="1:10" ht="29.4" customHeight="1" x14ac:dyDescent="0.3">
      <c r="A1" s="1"/>
      <c r="B1" s="2"/>
      <c r="C1" s="34" t="s">
        <v>78</v>
      </c>
      <c r="D1" s="34"/>
      <c r="E1" s="34"/>
      <c r="F1" s="34"/>
      <c r="G1" s="34"/>
      <c r="H1" s="34"/>
      <c r="I1" s="34"/>
      <c r="J1" s="34"/>
    </row>
    <row r="2" spans="1:10" ht="18" customHeight="1" x14ac:dyDescent="0.3">
      <c r="A2" s="2"/>
      <c r="B2" s="4"/>
      <c r="C2" s="4"/>
      <c r="D2" s="4"/>
      <c r="E2" s="4"/>
      <c r="F2" s="19"/>
      <c r="G2" s="4"/>
      <c r="J2" s="20" t="s">
        <v>66</v>
      </c>
    </row>
    <row r="3" spans="1:10" ht="15.6" customHeight="1" x14ac:dyDescent="0.3">
      <c r="A3" s="3"/>
      <c r="B3" s="5"/>
      <c r="C3" s="36" t="s">
        <v>65</v>
      </c>
      <c r="D3" s="35" t="s">
        <v>68</v>
      </c>
      <c r="E3" s="35" t="s">
        <v>60</v>
      </c>
      <c r="F3" s="35" t="s">
        <v>76</v>
      </c>
      <c r="G3" s="35"/>
      <c r="H3" s="35"/>
      <c r="I3" s="35"/>
      <c r="J3" s="35"/>
    </row>
    <row r="4" spans="1:10" ht="62.4" customHeight="1" x14ac:dyDescent="0.3">
      <c r="A4" s="3"/>
      <c r="B4" s="21"/>
      <c r="C4" s="36"/>
      <c r="D4" s="35"/>
      <c r="E4" s="35"/>
      <c r="F4" s="33" t="s">
        <v>82</v>
      </c>
      <c r="G4" s="33" t="s">
        <v>79</v>
      </c>
      <c r="H4" s="33" t="s">
        <v>80</v>
      </c>
      <c r="I4" s="13" t="s">
        <v>74</v>
      </c>
      <c r="J4" s="13" t="s">
        <v>81</v>
      </c>
    </row>
    <row r="5" spans="1:10" ht="14.4" customHeight="1" x14ac:dyDescent="0.3">
      <c r="A5" s="3"/>
      <c r="B5" s="6">
        <v>1</v>
      </c>
      <c r="C5" s="33">
        <v>1</v>
      </c>
      <c r="D5" s="33">
        <v>2</v>
      </c>
      <c r="E5" s="33">
        <v>3</v>
      </c>
      <c r="F5" s="33">
        <v>4</v>
      </c>
      <c r="G5" s="33">
        <v>5</v>
      </c>
      <c r="H5" s="33">
        <v>6</v>
      </c>
      <c r="I5" s="13">
        <v>7</v>
      </c>
      <c r="J5" s="13">
        <v>8</v>
      </c>
    </row>
    <row r="6" spans="1:10" ht="26.25" customHeight="1" x14ac:dyDescent="0.3">
      <c r="A6" s="7"/>
      <c r="B6" s="38" t="s">
        <v>59</v>
      </c>
      <c r="C6" s="38"/>
      <c r="D6" s="22" t="s">
        <v>3</v>
      </c>
      <c r="E6" s="23" t="s">
        <v>0</v>
      </c>
      <c r="F6" s="16">
        <f>SUM(F7:F13)</f>
        <v>439556971.89999998</v>
      </c>
      <c r="G6" s="16">
        <f t="shared" ref="G6" si="0">SUM(G7:G13)</f>
        <v>226346108.41</v>
      </c>
      <c r="H6" s="16">
        <f t="shared" ref="H6" si="1">SUM(H7:H13)</f>
        <v>226346108.41</v>
      </c>
      <c r="I6" s="24">
        <f>H6/F6*100</f>
        <v>51.494145896858655</v>
      </c>
      <c r="J6" s="24">
        <f>H6/G6*100</f>
        <v>100</v>
      </c>
    </row>
    <row r="7" spans="1:10" ht="46.8" x14ac:dyDescent="0.3">
      <c r="A7" s="7"/>
      <c r="B7" s="31"/>
      <c r="C7" s="25" t="s">
        <v>58</v>
      </c>
      <c r="D7" s="33" t="s">
        <v>3</v>
      </c>
      <c r="E7" s="26" t="s">
        <v>7</v>
      </c>
      <c r="F7" s="17">
        <v>7611300</v>
      </c>
      <c r="G7" s="17">
        <f>H7</f>
        <v>3590783.54</v>
      </c>
      <c r="H7" s="17">
        <v>3590783.54</v>
      </c>
      <c r="I7" s="27">
        <f>H7/F7*100</f>
        <v>47.177007081576079</v>
      </c>
      <c r="J7" s="27">
        <f>H7/G7*100</f>
        <v>100</v>
      </c>
    </row>
    <row r="8" spans="1:10" ht="62.4" x14ac:dyDescent="0.3">
      <c r="A8" s="7"/>
      <c r="B8" s="31"/>
      <c r="C8" s="25" t="s">
        <v>57</v>
      </c>
      <c r="D8" s="33" t="s">
        <v>3</v>
      </c>
      <c r="E8" s="26" t="s">
        <v>1</v>
      </c>
      <c r="F8" s="17">
        <v>12816480</v>
      </c>
      <c r="G8" s="17">
        <f t="shared" ref="G8:G13" si="2">H8</f>
        <v>6764098.4500000002</v>
      </c>
      <c r="H8" s="17">
        <v>6764098.4500000002</v>
      </c>
      <c r="I8" s="27">
        <f t="shared" ref="I8:I13" si="3">H8/F8*100</f>
        <v>52.77656930764141</v>
      </c>
      <c r="J8" s="27">
        <f t="shared" ref="J8:J13" si="4">H8/G8*100</f>
        <v>100</v>
      </c>
    </row>
    <row r="9" spans="1:10" ht="62.4" x14ac:dyDescent="0.3">
      <c r="A9" s="7"/>
      <c r="B9" s="31"/>
      <c r="C9" s="25" t="s">
        <v>56</v>
      </c>
      <c r="D9" s="33" t="s">
        <v>3</v>
      </c>
      <c r="E9" s="26" t="s">
        <v>17</v>
      </c>
      <c r="F9" s="17">
        <v>282829536.82999998</v>
      </c>
      <c r="G9" s="17">
        <f t="shared" si="2"/>
        <v>147426846.12</v>
      </c>
      <c r="H9" s="17">
        <v>147426846.12</v>
      </c>
      <c r="I9" s="27">
        <f t="shared" si="3"/>
        <v>52.125689477974746</v>
      </c>
      <c r="J9" s="27">
        <f t="shared" si="4"/>
        <v>100</v>
      </c>
    </row>
    <row r="10" spans="1:10" ht="18" customHeight="1" x14ac:dyDescent="0.3">
      <c r="A10" s="7"/>
      <c r="B10" s="31"/>
      <c r="C10" s="25" t="s">
        <v>63</v>
      </c>
      <c r="D10" s="28" t="s">
        <v>3</v>
      </c>
      <c r="E10" s="26">
        <v>5</v>
      </c>
      <c r="F10" s="17">
        <v>6900</v>
      </c>
      <c r="G10" s="17">
        <f t="shared" si="2"/>
        <v>0</v>
      </c>
      <c r="H10" s="17">
        <v>0</v>
      </c>
      <c r="I10" s="27">
        <f t="shared" si="3"/>
        <v>0</v>
      </c>
      <c r="J10" s="27">
        <v>0</v>
      </c>
    </row>
    <row r="11" spans="1:10" ht="46.8" x14ac:dyDescent="0.3">
      <c r="A11" s="7"/>
      <c r="B11" s="31"/>
      <c r="C11" s="25" t="s">
        <v>55</v>
      </c>
      <c r="D11" s="33" t="s">
        <v>3</v>
      </c>
      <c r="E11" s="26" t="s">
        <v>15</v>
      </c>
      <c r="F11" s="17">
        <v>65421000</v>
      </c>
      <c r="G11" s="17">
        <f t="shared" si="2"/>
        <v>33675402.289999999</v>
      </c>
      <c r="H11" s="17">
        <v>33675402.289999999</v>
      </c>
      <c r="I11" s="27">
        <f t="shared" si="3"/>
        <v>51.474912168875434</v>
      </c>
      <c r="J11" s="27">
        <f t="shared" si="4"/>
        <v>100</v>
      </c>
    </row>
    <row r="12" spans="1:10" ht="18" customHeight="1" x14ac:dyDescent="0.3">
      <c r="A12" s="7"/>
      <c r="B12" s="31"/>
      <c r="C12" s="25" t="s">
        <v>61</v>
      </c>
      <c r="D12" s="28" t="s">
        <v>3</v>
      </c>
      <c r="E12" s="26">
        <v>11</v>
      </c>
      <c r="F12" s="17">
        <v>500215.6</v>
      </c>
      <c r="G12" s="17">
        <f t="shared" si="2"/>
        <v>0</v>
      </c>
      <c r="H12" s="17">
        <v>0</v>
      </c>
      <c r="I12" s="27">
        <f t="shared" si="3"/>
        <v>0</v>
      </c>
      <c r="J12" s="27">
        <v>0</v>
      </c>
    </row>
    <row r="13" spans="1:10" ht="18" customHeight="1" x14ac:dyDescent="0.3">
      <c r="A13" s="7"/>
      <c r="B13" s="31"/>
      <c r="C13" s="25" t="s">
        <v>54</v>
      </c>
      <c r="D13" s="33" t="s">
        <v>3</v>
      </c>
      <c r="E13" s="26" t="s">
        <v>6</v>
      </c>
      <c r="F13" s="17">
        <v>70371539.469999999</v>
      </c>
      <c r="G13" s="17">
        <f t="shared" si="2"/>
        <v>34888978.009999998</v>
      </c>
      <c r="H13" s="17">
        <v>34888978.009999998</v>
      </c>
      <c r="I13" s="27">
        <f t="shared" si="3"/>
        <v>49.578250344904667</v>
      </c>
      <c r="J13" s="27">
        <f t="shared" si="4"/>
        <v>100</v>
      </c>
    </row>
    <row r="14" spans="1:10" ht="18" customHeight="1" x14ac:dyDescent="0.3">
      <c r="A14" s="7"/>
      <c r="B14" s="38" t="s">
        <v>53</v>
      </c>
      <c r="C14" s="38"/>
      <c r="D14" s="22" t="s">
        <v>7</v>
      </c>
      <c r="E14" s="23" t="s">
        <v>0</v>
      </c>
      <c r="F14" s="16">
        <f>F15</f>
        <v>4454200</v>
      </c>
      <c r="G14" s="16">
        <f t="shared" ref="G14:H14" si="5">G15</f>
        <v>1616317.9</v>
      </c>
      <c r="H14" s="16">
        <f t="shared" si="5"/>
        <v>1616317.9</v>
      </c>
      <c r="I14" s="24">
        <f t="shared" ref="I14:I61" si="6">H14/F14*100</f>
        <v>36.287501683804045</v>
      </c>
      <c r="J14" s="24">
        <f t="shared" ref="J14:J61" si="7">H14/G14*100</f>
        <v>100</v>
      </c>
    </row>
    <row r="15" spans="1:10" ht="18" customHeight="1" x14ac:dyDescent="0.3">
      <c r="A15" s="7"/>
      <c r="B15" s="31"/>
      <c r="C15" s="25" t="s">
        <v>52</v>
      </c>
      <c r="D15" s="33" t="s">
        <v>7</v>
      </c>
      <c r="E15" s="26" t="s">
        <v>1</v>
      </c>
      <c r="F15" s="17">
        <v>4454200</v>
      </c>
      <c r="G15" s="17">
        <f>H15</f>
        <v>1616317.9</v>
      </c>
      <c r="H15" s="39">
        <v>1616317.9</v>
      </c>
      <c r="I15" s="27">
        <f t="shared" si="6"/>
        <v>36.287501683804045</v>
      </c>
      <c r="J15" s="27">
        <f t="shared" si="7"/>
        <v>100</v>
      </c>
    </row>
    <row r="16" spans="1:10" ht="30" customHeight="1" x14ac:dyDescent="0.3">
      <c r="A16" s="7"/>
      <c r="B16" s="38" t="s">
        <v>51</v>
      </c>
      <c r="C16" s="38"/>
      <c r="D16" s="22" t="s">
        <v>1</v>
      </c>
      <c r="E16" s="23" t="s">
        <v>0</v>
      </c>
      <c r="F16" s="16">
        <f>SUM(F17:F20)</f>
        <v>26016571.68</v>
      </c>
      <c r="G16" s="16">
        <f t="shared" ref="G16:H16" si="8">SUM(G17:G20)</f>
        <v>11571509.210000001</v>
      </c>
      <c r="H16" s="16">
        <f t="shared" si="8"/>
        <v>11571509.210000001</v>
      </c>
      <c r="I16" s="24">
        <f t="shared" si="6"/>
        <v>44.477455955103771</v>
      </c>
      <c r="J16" s="24">
        <f t="shared" si="7"/>
        <v>100</v>
      </c>
    </row>
    <row r="17" spans="1:10" ht="18" customHeight="1" x14ac:dyDescent="0.3">
      <c r="A17" s="7"/>
      <c r="B17" s="31"/>
      <c r="C17" s="25" t="s">
        <v>50</v>
      </c>
      <c r="D17" s="33" t="s">
        <v>1</v>
      </c>
      <c r="E17" s="26" t="s">
        <v>17</v>
      </c>
      <c r="F17" s="17">
        <v>8980600</v>
      </c>
      <c r="G17" s="17">
        <f>H17</f>
        <v>4800318.8600000003</v>
      </c>
      <c r="H17" s="17">
        <v>4800318.8600000003</v>
      </c>
      <c r="I17" s="27">
        <f t="shared" si="6"/>
        <v>53.452095182949918</v>
      </c>
      <c r="J17" s="27">
        <f t="shared" si="7"/>
        <v>100</v>
      </c>
    </row>
    <row r="18" spans="1:10" ht="18" customHeight="1" x14ac:dyDescent="0.3">
      <c r="A18" s="7"/>
      <c r="B18" s="31"/>
      <c r="C18" s="25" t="s">
        <v>75</v>
      </c>
      <c r="D18" s="33" t="s">
        <v>1</v>
      </c>
      <c r="E18" s="26">
        <v>9</v>
      </c>
      <c r="F18" s="17">
        <v>935782</v>
      </c>
      <c r="G18" s="17">
        <f t="shared" ref="G18:G20" si="9">H18</f>
        <v>286681.01</v>
      </c>
      <c r="H18" s="17">
        <v>286681.01</v>
      </c>
      <c r="I18" s="27">
        <f t="shared" si="6"/>
        <v>30.635448213365933</v>
      </c>
      <c r="J18" s="27">
        <f t="shared" si="7"/>
        <v>100</v>
      </c>
    </row>
    <row r="19" spans="1:10" ht="46.8" x14ac:dyDescent="0.3">
      <c r="A19" s="7"/>
      <c r="B19" s="31"/>
      <c r="C19" s="25" t="s">
        <v>70</v>
      </c>
      <c r="D19" s="33" t="s">
        <v>1</v>
      </c>
      <c r="E19" s="26">
        <v>10</v>
      </c>
      <c r="F19" s="17">
        <v>15865989.68</v>
      </c>
      <c r="G19" s="17">
        <f t="shared" si="9"/>
        <v>6445229.3399999999</v>
      </c>
      <c r="H19" s="17">
        <v>6445229.3399999999</v>
      </c>
      <c r="I19" s="27">
        <f t="shared" si="6"/>
        <v>40.622926586953383</v>
      </c>
      <c r="J19" s="27">
        <f t="shared" si="7"/>
        <v>100</v>
      </c>
    </row>
    <row r="20" spans="1:10" ht="31.2" x14ac:dyDescent="0.3">
      <c r="A20" s="7"/>
      <c r="B20" s="31"/>
      <c r="C20" s="25" t="s">
        <v>49</v>
      </c>
      <c r="D20" s="33" t="s">
        <v>1</v>
      </c>
      <c r="E20" s="26" t="s">
        <v>2</v>
      </c>
      <c r="F20" s="17">
        <v>234200</v>
      </c>
      <c r="G20" s="17">
        <f t="shared" si="9"/>
        <v>39280</v>
      </c>
      <c r="H20" s="17">
        <v>39280</v>
      </c>
      <c r="I20" s="27">
        <f t="shared" si="6"/>
        <v>16.771989752348421</v>
      </c>
      <c r="J20" s="27">
        <f t="shared" si="7"/>
        <v>100</v>
      </c>
    </row>
    <row r="21" spans="1:10" ht="18" customHeight="1" x14ac:dyDescent="0.3">
      <c r="A21" s="7"/>
      <c r="B21" s="38" t="s">
        <v>48</v>
      </c>
      <c r="C21" s="38"/>
      <c r="D21" s="22" t="s">
        <v>17</v>
      </c>
      <c r="E21" s="23" t="s">
        <v>0</v>
      </c>
      <c r="F21" s="16">
        <f>SUM(F22:F27)</f>
        <v>618416676.97000003</v>
      </c>
      <c r="G21" s="16">
        <f t="shared" ref="G21:H21" si="10">SUM(G22:G27)</f>
        <v>316472940.42999995</v>
      </c>
      <c r="H21" s="16">
        <f t="shared" si="10"/>
        <v>316472940.42999995</v>
      </c>
      <c r="I21" s="24">
        <f t="shared" si="6"/>
        <v>51.174709902810775</v>
      </c>
      <c r="J21" s="24">
        <f t="shared" si="7"/>
        <v>100</v>
      </c>
    </row>
    <row r="22" spans="1:10" ht="18" customHeight="1" x14ac:dyDescent="0.3">
      <c r="A22" s="7"/>
      <c r="B22" s="31"/>
      <c r="C22" s="25" t="s">
        <v>47</v>
      </c>
      <c r="D22" s="33" t="s">
        <v>17</v>
      </c>
      <c r="E22" s="26" t="s">
        <v>3</v>
      </c>
      <c r="F22" s="17">
        <v>20512700</v>
      </c>
      <c r="G22" s="17">
        <f>H22</f>
        <v>5171092.87</v>
      </c>
      <c r="H22" s="17">
        <v>5171092.87</v>
      </c>
      <c r="I22" s="27">
        <f t="shared" si="6"/>
        <v>25.209225845451844</v>
      </c>
      <c r="J22" s="27">
        <f t="shared" si="7"/>
        <v>100</v>
      </c>
    </row>
    <row r="23" spans="1:10" ht="18" customHeight="1" x14ac:dyDescent="0.3">
      <c r="A23" s="7"/>
      <c r="B23" s="31"/>
      <c r="C23" s="25" t="s">
        <v>46</v>
      </c>
      <c r="D23" s="33" t="s">
        <v>17</v>
      </c>
      <c r="E23" s="26" t="s">
        <v>34</v>
      </c>
      <c r="F23" s="17">
        <v>14571200</v>
      </c>
      <c r="G23" s="17">
        <f t="shared" ref="G23:G27" si="11">H23</f>
        <v>1865848</v>
      </c>
      <c r="H23" s="17">
        <v>1865848</v>
      </c>
      <c r="I23" s="27">
        <f t="shared" si="6"/>
        <v>12.805040079060065</v>
      </c>
      <c r="J23" s="27">
        <f t="shared" si="7"/>
        <v>100</v>
      </c>
    </row>
    <row r="24" spans="1:10" ht="18" customHeight="1" x14ac:dyDescent="0.3">
      <c r="A24" s="7"/>
      <c r="B24" s="31"/>
      <c r="C24" s="25" t="s">
        <v>45</v>
      </c>
      <c r="D24" s="33" t="s">
        <v>17</v>
      </c>
      <c r="E24" s="26" t="s">
        <v>25</v>
      </c>
      <c r="F24" s="17">
        <v>30274500.620000001</v>
      </c>
      <c r="G24" s="17">
        <f t="shared" si="11"/>
        <v>16331184.439999999</v>
      </c>
      <c r="H24" s="17">
        <v>16331184.439999999</v>
      </c>
      <c r="I24" s="27">
        <f t="shared" si="6"/>
        <v>53.943695537660695</v>
      </c>
      <c r="J24" s="27">
        <f t="shared" si="7"/>
        <v>100</v>
      </c>
    </row>
    <row r="25" spans="1:10" ht="18" customHeight="1" x14ac:dyDescent="0.3">
      <c r="A25" s="7"/>
      <c r="B25" s="31"/>
      <c r="C25" s="25" t="s">
        <v>44</v>
      </c>
      <c r="D25" s="33" t="s">
        <v>17</v>
      </c>
      <c r="E25" s="26" t="s">
        <v>22</v>
      </c>
      <c r="F25" s="17">
        <v>278824208.37</v>
      </c>
      <c r="G25" s="17">
        <f t="shared" si="11"/>
        <v>163024569.22999999</v>
      </c>
      <c r="H25" s="17">
        <v>163024569.22999999</v>
      </c>
      <c r="I25" s="27">
        <f t="shared" si="6"/>
        <v>58.468584985155317</v>
      </c>
      <c r="J25" s="27">
        <f t="shared" si="7"/>
        <v>100</v>
      </c>
    </row>
    <row r="26" spans="1:10" ht="18" customHeight="1" x14ac:dyDescent="0.3">
      <c r="A26" s="7"/>
      <c r="B26" s="31"/>
      <c r="C26" s="25" t="s">
        <v>43</v>
      </c>
      <c r="D26" s="33" t="s">
        <v>17</v>
      </c>
      <c r="E26" s="26" t="s">
        <v>16</v>
      </c>
      <c r="F26" s="17">
        <v>7596468.2699999996</v>
      </c>
      <c r="G26" s="17">
        <f t="shared" si="11"/>
        <v>1956639.14</v>
      </c>
      <c r="H26" s="17">
        <v>1956639.14</v>
      </c>
      <c r="I26" s="27">
        <f t="shared" si="6"/>
        <v>25.757221256714342</v>
      </c>
      <c r="J26" s="27">
        <f t="shared" si="7"/>
        <v>100</v>
      </c>
    </row>
    <row r="27" spans="1:10" ht="31.2" x14ac:dyDescent="0.3">
      <c r="A27" s="7"/>
      <c r="B27" s="31"/>
      <c r="C27" s="25" t="s">
        <v>42</v>
      </c>
      <c r="D27" s="33" t="s">
        <v>17</v>
      </c>
      <c r="E27" s="26" t="s">
        <v>8</v>
      </c>
      <c r="F27" s="17">
        <v>266637599.71000001</v>
      </c>
      <c r="G27" s="17">
        <f t="shared" si="11"/>
        <v>128123606.75</v>
      </c>
      <c r="H27" s="17">
        <v>128123606.75</v>
      </c>
      <c r="I27" s="27">
        <f t="shared" si="6"/>
        <v>48.051590206838647</v>
      </c>
      <c r="J27" s="27">
        <f t="shared" si="7"/>
        <v>100</v>
      </c>
    </row>
    <row r="28" spans="1:10" ht="18" customHeight="1" x14ac:dyDescent="0.3">
      <c r="A28" s="7"/>
      <c r="B28" s="38" t="s">
        <v>41</v>
      </c>
      <c r="C28" s="38"/>
      <c r="D28" s="22" t="s">
        <v>34</v>
      </c>
      <c r="E28" s="23" t="s">
        <v>0</v>
      </c>
      <c r="F28" s="16">
        <f>SUM(F29:F32)</f>
        <v>1895525330.6100001</v>
      </c>
      <c r="G28" s="16">
        <f t="shared" ref="G28:H28" si="12">SUM(G29:G32)</f>
        <v>1041639004.01</v>
      </c>
      <c r="H28" s="16">
        <f t="shared" si="12"/>
        <v>1041639004.01</v>
      </c>
      <c r="I28" s="24">
        <f t="shared" si="6"/>
        <v>54.952523566371411</v>
      </c>
      <c r="J28" s="24">
        <f t="shared" si="7"/>
        <v>100</v>
      </c>
    </row>
    <row r="29" spans="1:10" ht="18" customHeight="1" x14ac:dyDescent="0.3">
      <c r="A29" s="7"/>
      <c r="B29" s="31"/>
      <c r="C29" s="25" t="s">
        <v>40</v>
      </c>
      <c r="D29" s="33" t="s">
        <v>34</v>
      </c>
      <c r="E29" s="26" t="s">
        <v>3</v>
      </c>
      <c r="F29" s="17">
        <v>1411303511.3499999</v>
      </c>
      <c r="G29" s="17">
        <f>H29</f>
        <v>895876624.35000002</v>
      </c>
      <c r="H29" s="17">
        <v>895876624.35000002</v>
      </c>
      <c r="I29" s="27">
        <f t="shared" si="6"/>
        <v>63.478664734068303</v>
      </c>
      <c r="J29" s="27">
        <f t="shared" si="7"/>
        <v>100</v>
      </c>
    </row>
    <row r="30" spans="1:10" ht="18" customHeight="1" x14ac:dyDescent="0.3">
      <c r="A30" s="7"/>
      <c r="B30" s="31"/>
      <c r="C30" s="25" t="s">
        <v>39</v>
      </c>
      <c r="D30" s="33" t="s">
        <v>34</v>
      </c>
      <c r="E30" s="26" t="s">
        <v>7</v>
      </c>
      <c r="F30" s="17">
        <v>429696096.36000001</v>
      </c>
      <c r="G30" s="17">
        <f t="shared" ref="G30:G32" si="13">H30</f>
        <v>145373579.66</v>
      </c>
      <c r="H30" s="17">
        <v>145373579.66</v>
      </c>
      <c r="I30" s="27">
        <f t="shared" si="6"/>
        <v>33.831719880975086</v>
      </c>
      <c r="J30" s="27">
        <f t="shared" si="7"/>
        <v>100</v>
      </c>
    </row>
    <row r="31" spans="1:10" ht="18" customHeight="1" x14ac:dyDescent="0.3">
      <c r="A31" s="7"/>
      <c r="B31" s="31"/>
      <c r="C31" s="25" t="s">
        <v>38</v>
      </c>
      <c r="D31" s="33" t="s">
        <v>34</v>
      </c>
      <c r="E31" s="26" t="s">
        <v>1</v>
      </c>
      <c r="F31" s="17">
        <v>54484722.899999999</v>
      </c>
      <c r="G31" s="17">
        <f t="shared" si="13"/>
        <v>358080</v>
      </c>
      <c r="H31" s="17">
        <v>358080</v>
      </c>
      <c r="I31" s="27">
        <f t="shared" si="6"/>
        <v>0.65721174843306396</v>
      </c>
      <c r="J31" s="27">
        <f t="shared" si="7"/>
        <v>100</v>
      </c>
    </row>
    <row r="32" spans="1:10" ht="31.2" x14ac:dyDescent="0.3">
      <c r="A32" s="7"/>
      <c r="B32" s="31"/>
      <c r="C32" s="25" t="s">
        <v>37</v>
      </c>
      <c r="D32" s="33" t="s">
        <v>34</v>
      </c>
      <c r="E32" s="26" t="s">
        <v>34</v>
      </c>
      <c r="F32" s="17">
        <v>41000</v>
      </c>
      <c r="G32" s="17">
        <f t="shared" si="13"/>
        <v>30720</v>
      </c>
      <c r="H32" s="17">
        <v>30720</v>
      </c>
      <c r="I32" s="27">
        <f t="shared" si="6"/>
        <v>74.926829268292678</v>
      </c>
      <c r="J32" s="27">
        <f t="shared" si="7"/>
        <v>100</v>
      </c>
    </row>
    <row r="33" spans="1:10" ht="18" customHeight="1" x14ac:dyDescent="0.3">
      <c r="A33" s="7"/>
      <c r="B33" s="38" t="s">
        <v>36</v>
      </c>
      <c r="C33" s="38"/>
      <c r="D33" s="22" t="s">
        <v>15</v>
      </c>
      <c r="E33" s="23" t="s">
        <v>0</v>
      </c>
      <c r="F33" s="16">
        <f>F34</f>
        <v>50402128.740000002</v>
      </c>
      <c r="G33" s="16">
        <f t="shared" ref="G33:H33" si="14">G34</f>
        <v>2535200.73</v>
      </c>
      <c r="H33" s="16">
        <f t="shared" si="14"/>
        <v>2535200.73</v>
      </c>
      <c r="I33" s="24">
        <f t="shared" si="6"/>
        <v>5.0299477291482351</v>
      </c>
      <c r="J33" s="24">
        <f t="shared" si="7"/>
        <v>100</v>
      </c>
    </row>
    <row r="34" spans="1:10" ht="31.2" x14ac:dyDescent="0.3">
      <c r="A34" s="7"/>
      <c r="B34" s="31"/>
      <c r="C34" s="25" t="s">
        <v>35</v>
      </c>
      <c r="D34" s="33" t="s">
        <v>15</v>
      </c>
      <c r="E34" s="26" t="s">
        <v>34</v>
      </c>
      <c r="F34" s="17">
        <v>50402128.740000002</v>
      </c>
      <c r="G34" s="17">
        <f>H34</f>
        <v>2535200.73</v>
      </c>
      <c r="H34" s="17">
        <v>2535200.73</v>
      </c>
      <c r="I34" s="27">
        <f t="shared" si="6"/>
        <v>5.0299477291482351</v>
      </c>
      <c r="J34" s="27">
        <f t="shared" si="7"/>
        <v>100</v>
      </c>
    </row>
    <row r="35" spans="1:10" ht="18" customHeight="1" x14ac:dyDescent="0.3">
      <c r="A35" s="7"/>
      <c r="B35" s="38" t="s">
        <v>33</v>
      </c>
      <c r="C35" s="38"/>
      <c r="D35" s="22" t="s">
        <v>29</v>
      </c>
      <c r="E35" s="23" t="s">
        <v>0</v>
      </c>
      <c r="F35" s="16">
        <f>SUM(F36:F40)</f>
        <v>3850410133.75</v>
      </c>
      <c r="G35" s="16">
        <f t="shared" ref="G35:H35" si="15">SUM(G36:G40)</f>
        <v>1718383889.8299997</v>
      </c>
      <c r="H35" s="16">
        <f t="shared" si="15"/>
        <v>1718383889.8299997</v>
      </c>
      <c r="I35" s="24">
        <f t="shared" si="6"/>
        <v>44.628593581962846</v>
      </c>
      <c r="J35" s="24">
        <f t="shared" si="7"/>
        <v>100</v>
      </c>
    </row>
    <row r="36" spans="1:10" ht="18" customHeight="1" x14ac:dyDescent="0.3">
      <c r="A36" s="7"/>
      <c r="B36" s="31"/>
      <c r="C36" s="25" t="s">
        <v>32</v>
      </c>
      <c r="D36" s="33" t="s">
        <v>29</v>
      </c>
      <c r="E36" s="26" t="s">
        <v>3</v>
      </c>
      <c r="F36" s="17">
        <v>1086797938.25</v>
      </c>
      <c r="G36" s="17">
        <f>H36</f>
        <v>546332518.73000002</v>
      </c>
      <c r="H36" s="17">
        <v>546332518.73000002</v>
      </c>
      <c r="I36" s="27">
        <f t="shared" si="6"/>
        <v>50.269925944994313</v>
      </c>
      <c r="J36" s="27">
        <f t="shared" si="7"/>
        <v>100</v>
      </c>
    </row>
    <row r="37" spans="1:10" ht="18" customHeight="1" x14ac:dyDescent="0.3">
      <c r="A37" s="7"/>
      <c r="B37" s="31"/>
      <c r="C37" s="25" t="s">
        <v>31</v>
      </c>
      <c r="D37" s="33" t="s">
        <v>29</v>
      </c>
      <c r="E37" s="26" t="s">
        <v>7</v>
      </c>
      <c r="F37" s="17">
        <v>2359599942.52</v>
      </c>
      <c r="G37" s="17">
        <f t="shared" ref="G37:G40" si="16">H37</f>
        <v>958049567.01999998</v>
      </c>
      <c r="H37" s="17">
        <v>958049567.01999998</v>
      </c>
      <c r="I37" s="27">
        <f t="shared" si="6"/>
        <v>40.602203354727344</v>
      </c>
      <c r="J37" s="27">
        <f t="shared" si="7"/>
        <v>100</v>
      </c>
    </row>
    <row r="38" spans="1:10" ht="18" customHeight="1" x14ac:dyDescent="0.3">
      <c r="A38" s="7"/>
      <c r="B38" s="31"/>
      <c r="C38" s="25" t="s">
        <v>62</v>
      </c>
      <c r="D38" s="33" t="s">
        <v>29</v>
      </c>
      <c r="E38" s="26" t="s">
        <v>1</v>
      </c>
      <c r="F38" s="17">
        <v>210811954.19999999</v>
      </c>
      <c r="G38" s="17">
        <f t="shared" si="16"/>
        <v>118702720.12</v>
      </c>
      <c r="H38" s="17">
        <v>118702720.12</v>
      </c>
      <c r="I38" s="27">
        <f t="shared" si="6"/>
        <v>56.307395171426201</v>
      </c>
      <c r="J38" s="27">
        <f t="shared" si="7"/>
        <v>100</v>
      </c>
    </row>
    <row r="39" spans="1:10" ht="18" customHeight="1" x14ac:dyDescent="0.3">
      <c r="A39" s="7"/>
      <c r="B39" s="31"/>
      <c r="C39" s="25" t="s">
        <v>67</v>
      </c>
      <c r="D39" s="33" t="s">
        <v>29</v>
      </c>
      <c r="E39" s="26" t="s">
        <v>29</v>
      </c>
      <c r="F39" s="17">
        <v>6764618.6900000004</v>
      </c>
      <c r="G39" s="17">
        <f t="shared" si="16"/>
        <v>2178769.61</v>
      </c>
      <c r="H39" s="17">
        <v>2178769.61</v>
      </c>
      <c r="I39" s="27">
        <f t="shared" si="6"/>
        <v>32.208313725366828</v>
      </c>
      <c r="J39" s="27">
        <f t="shared" si="7"/>
        <v>100</v>
      </c>
    </row>
    <row r="40" spans="1:10" ht="18" customHeight="1" x14ac:dyDescent="0.3">
      <c r="A40" s="7"/>
      <c r="B40" s="31"/>
      <c r="C40" s="25" t="s">
        <v>30</v>
      </c>
      <c r="D40" s="33" t="s">
        <v>29</v>
      </c>
      <c r="E40" s="26" t="s">
        <v>22</v>
      </c>
      <c r="F40" s="17">
        <v>186435680.09</v>
      </c>
      <c r="G40" s="17">
        <f t="shared" si="16"/>
        <v>93120314.349999994</v>
      </c>
      <c r="H40" s="17">
        <v>93120314.349999994</v>
      </c>
      <c r="I40" s="27">
        <f t="shared" si="6"/>
        <v>49.947689361310601</v>
      </c>
      <c r="J40" s="27">
        <f t="shared" si="7"/>
        <v>100</v>
      </c>
    </row>
    <row r="41" spans="1:10" ht="18" customHeight="1" x14ac:dyDescent="0.3">
      <c r="A41" s="7"/>
      <c r="B41" s="38" t="s">
        <v>28</v>
      </c>
      <c r="C41" s="38"/>
      <c r="D41" s="22" t="s">
        <v>25</v>
      </c>
      <c r="E41" s="23" t="s">
        <v>0</v>
      </c>
      <c r="F41" s="16">
        <f>SUM(F42:F43)</f>
        <v>238180717.19</v>
      </c>
      <c r="G41" s="16">
        <f t="shared" ref="G41:H41" si="17">SUM(G42:G43)</f>
        <v>125917884.39</v>
      </c>
      <c r="H41" s="16">
        <f t="shared" si="17"/>
        <v>125917884.39</v>
      </c>
      <c r="I41" s="24">
        <f t="shared" si="6"/>
        <v>52.866531714048705</v>
      </c>
      <c r="J41" s="24">
        <f t="shared" si="7"/>
        <v>100</v>
      </c>
    </row>
    <row r="42" spans="1:10" ht="18" customHeight="1" x14ac:dyDescent="0.3">
      <c r="A42" s="7"/>
      <c r="B42" s="31"/>
      <c r="C42" s="25" t="s">
        <v>27</v>
      </c>
      <c r="D42" s="33" t="s">
        <v>25</v>
      </c>
      <c r="E42" s="26" t="s">
        <v>3</v>
      </c>
      <c r="F42" s="17">
        <v>236733017.19</v>
      </c>
      <c r="G42" s="17">
        <f>H42</f>
        <v>125320216.23</v>
      </c>
      <c r="H42" s="17">
        <v>125320216.23</v>
      </c>
      <c r="I42" s="27">
        <f t="shared" si="6"/>
        <v>52.937362822279674</v>
      </c>
      <c r="J42" s="27">
        <f t="shared" si="7"/>
        <v>100</v>
      </c>
    </row>
    <row r="43" spans="1:10" ht="31.2" x14ac:dyDescent="0.3">
      <c r="A43" s="7"/>
      <c r="B43" s="31"/>
      <c r="C43" s="25" t="s">
        <v>26</v>
      </c>
      <c r="D43" s="33" t="s">
        <v>25</v>
      </c>
      <c r="E43" s="26" t="s">
        <v>17</v>
      </c>
      <c r="F43" s="17">
        <v>1447700</v>
      </c>
      <c r="G43" s="17">
        <f>H43</f>
        <v>597668.16</v>
      </c>
      <c r="H43" s="17">
        <v>597668.16</v>
      </c>
      <c r="I43" s="27">
        <f t="shared" si="6"/>
        <v>41.28397872487394</v>
      </c>
      <c r="J43" s="27">
        <f t="shared" si="7"/>
        <v>100</v>
      </c>
    </row>
    <row r="44" spans="1:10" ht="18" customHeight="1" x14ac:dyDescent="0.3">
      <c r="A44" s="7"/>
      <c r="B44" s="38" t="s">
        <v>24</v>
      </c>
      <c r="C44" s="38"/>
      <c r="D44" s="22" t="s">
        <v>22</v>
      </c>
      <c r="E44" s="23" t="s">
        <v>0</v>
      </c>
      <c r="F44" s="16">
        <f>SUM(F45:F45)</f>
        <v>2236100</v>
      </c>
      <c r="G44" s="16">
        <f>SUM(G45:G45)</f>
        <v>0</v>
      </c>
      <c r="H44" s="16">
        <f>SUM(H45:H45)</f>
        <v>0</v>
      </c>
      <c r="I44" s="24">
        <f t="shared" si="6"/>
        <v>0</v>
      </c>
      <c r="J44" s="24">
        <v>0</v>
      </c>
    </row>
    <row r="45" spans="1:10" ht="18" customHeight="1" x14ac:dyDescent="0.3">
      <c r="A45" s="7"/>
      <c r="B45" s="31"/>
      <c r="C45" s="25" t="s">
        <v>23</v>
      </c>
      <c r="D45" s="33" t="s">
        <v>22</v>
      </c>
      <c r="E45" s="26" t="s">
        <v>22</v>
      </c>
      <c r="F45" s="17">
        <v>2236100</v>
      </c>
      <c r="G45" s="17">
        <v>0</v>
      </c>
      <c r="H45" s="17">
        <v>0</v>
      </c>
      <c r="I45" s="27">
        <f t="shared" si="6"/>
        <v>0</v>
      </c>
      <c r="J45" s="27">
        <v>0</v>
      </c>
    </row>
    <row r="46" spans="1:10" ht="18" customHeight="1" x14ac:dyDescent="0.3">
      <c r="A46" s="7"/>
      <c r="B46" s="38" t="s">
        <v>21</v>
      </c>
      <c r="C46" s="38"/>
      <c r="D46" s="22" t="s">
        <v>16</v>
      </c>
      <c r="E46" s="23" t="s">
        <v>0</v>
      </c>
      <c r="F46" s="16">
        <f>SUM(F47:F49)</f>
        <v>334631906.89999998</v>
      </c>
      <c r="G46" s="16">
        <f>SUM(G47:G49)</f>
        <v>97427642.25</v>
      </c>
      <c r="H46" s="16">
        <f>SUM(H47:H49)</f>
        <v>97427642.25</v>
      </c>
      <c r="I46" s="24">
        <f t="shared" si="6"/>
        <v>29.114869276083372</v>
      </c>
      <c r="J46" s="24">
        <f t="shared" si="7"/>
        <v>100</v>
      </c>
    </row>
    <row r="47" spans="1:10" ht="18" customHeight="1" x14ac:dyDescent="0.3">
      <c r="A47" s="7"/>
      <c r="B47" s="31"/>
      <c r="C47" s="25" t="s">
        <v>20</v>
      </c>
      <c r="D47" s="33" t="s">
        <v>16</v>
      </c>
      <c r="E47" s="26" t="s">
        <v>3</v>
      </c>
      <c r="F47" s="17">
        <v>4000000</v>
      </c>
      <c r="G47" s="17">
        <f>H47</f>
        <v>3655692</v>
      </c>
      <c r="H47" s="17">
        <v>3655692</v>
      </c>
      <c r="I47" s="27">
        <f t="shared" ref="I47:I49" si="18">H47/F47*100</f>
        <v>91.392300000000006</v>
      </c>
      <c r="J47" s="27">
        <f t="shared" ref="J47:J49" si="19">H47/G47*100</f>
        <v>100</v>
      </c>
    </row>
    <row r="48" spans="1:10" ht="18" customHeight="1" x14ac:dyDescent="0.3">
      <c r="A48" s="7"/>
      <c r="B48" s="31"/>
      <c r="C48" s="25" t="s">
        <v>19</v>
      </c>
      <c r="D48" s="33" t="s">
        <v>16</v>
      </c>
      <c r="E48" s="26" t="s">
        <v>1</v>
      </c>
      <c r="F48" s="17">
        <v>224397485.84999999</v>
      </c>
      <c r="G48" s="17">
        <f t="shared" ref="G48:G49" si="20">H48</f>
        <v>32279994.219999999</v>
      </c>
      <c r="H48" s="17">
        <v>32279994.219999999</v>
      </c>
      <c r="I48" s="27">
        <f t="shared" si="18"/>
        <v>14.385185332057498</v>
      </c>
      <c r="J48" s="27">
        <f t="shared" si="19"/>
        <v>100</v>
      </c>
    </row>
    <row r="49" spans="1:10" ht="18" customHeight="1" x14ac:dyDescent="0.3">
      <c r="A49" s="7"/>
      <c r="B49" s="31"/>
      <c r="C49" s="25" t="s">
        <v>18</v>
      </c>
      <c r="D49" s="33" t="s">
        <v>16</v>
      </c>
      <c r="E49" s="26" t="s">
        <v>17</v>
      </c>
      <c r="F49" s="17">
        <v>106234421.05</v>
      </c>
      <c r="G49" s="17">
        <f t="shared" si="20"/>
        <v>61491956.030000001</v>
      </c>
      <c r="H49" s="17">
        <v>61491956.030000001</v>
      </c>
      <c r="I49" s="27">
        <f t="shared" si="18"/>
        <v>57.883269304078354</v>
      </c>
      <c r="J49" s="27">
        <f t="shared" si="19"/>
        <v>100</v>
      </c>
    </row>
    <row r="50" spans="1:10" ht="18" customHeight="1" x14ac:dyDescent="0.3">
      <c r="A50" s="7"/>
      <c r="B50" s="38" t="s">
        <v>14</v>
      </c>
      <c r="C50" s="38"/>
      <c r="D50" s="22" t="s">
        <v>11</v>
      </c>
      <c r="E50" s="23" t="s">
        <v>0</v>
      </c>
      <c r="F50" s="16">
        <f>F51+F52+F53</f>
        <v>455245729.44999999</v>
      </c>
      <c r="G50" s="16">
        <f t="shared" ref="G50:I50" si="21">G51+G52+G53</f>
        <v>166890689.41000003</v>
      </c>
      <c r="H50" s="16">
        <f t="shared" si="21"/>
        <v>166890689.41000003</v>
      </c>
      <c r="I50" s="16">
        <f t="shared" si="21"/>
        <v>109.30478679238509</v>
      </c>
      <c r="J50" s="24">
        <f t="shared" si="7"/>
        <v>100</v>
      </c>
    </row>
    <row r="51" spans="1:10" ht="18" customHeight="1" x14ac:dyDescent="0.3">
      <c r="A51" s="7"/>
      <c r="B51" s="31"/>
      <c r="C51" s="25" t="s">
        <v>13</v>
      </c>
      <c r="D51" s="33" t="s">
        <v>11</v>
      </c>
      <c r="E51" s="26" t="s">
        <v>3</v>
      </c>
      <c r="F51" s="17">
        <v>272504741.08999997</v>
      </c>
      <c r="G51" s="17">
        <f>H51</f>
        <v>118773026.09</v>
      </c>
      <c r="H51" s="17">
        <v>118773026.09</v>
      </c>
      <c r="I51" s="27">
        <f t="shared" ref="I51:I53" si="22">H51/F51*100</f>
        <v>43.585673267524143</v>
      </c>
      <c r="J51" s="27">
        <f t="shared" ref="J51:J53" si="23">H51/G51*100</f>
        <v>100</v>
      </c>
    </row>
    <row r="52" spans="1:10" ht="18" customHeight="1" x14ac:dyDescent="0.3">
      <c r="A52" s="7"/>
      <c r="B52" s="31"/>
      <c r="C52" s="25" t="s">
        <v>12</v>
      </c>
      <c r="D52" s="33" t="s">
        <v>11</v>
      </c>
      <c r="E52" s="26" t="s">
        <v>7</v>
      </c>
      <c r="F52" s="17">
        <v>111003635.73</v>
      </c>
      <c r="G52" s="17">
        <f t="shared" ref="G52:G53" si="24">H52</f>
        <v>2749235.73</v>
      </c>
      <c r="H52" s="17">
        <v>2749235.73</v>
      </c>
      <c r="I52" s="27">
        <f t="shared" si="22"/>
        <v>2.4767078230546526</v>
      </c>
      <c r="J52" s="27">
        <f t="shared" si="23"/>
        <v>100</v>
      </c>
    </row>
    <row r="53" spans="1:10" ht="18" customHeight="1" x14ac:dyDescent="0.3">
      <c r="A53" s="7"/>
      <c r="B53" s="31"/>
      <c r="C53" s="25" t="s">
        <v>69</v>
      </c>
      <c r="D53" s="33" t="s">
        <v>11</v>
      </c>
      <c r="E53" s="26" t="s">
        <v>1</v>
      </c>
      <c r="F53" s="17">
        <v>71737352.629999995</v>
      </c>
      <c r="G53" s="17">
        <f t="shared" si="24"/>
        <v>45368427.590000004</v>
      </c>
      <c r="H53" s="17">
        <v>45368427.590000004</v>
      </c>
      <c r="I53" s="27">
        <f t="shared" si="22"/>
        <v>63.242405701806291</v>
      </c>
      <c r="J53" s="27">
        <f t="shared" si="23"/>
        <v>100</v>
      </c>
    </row>
    <row r="54" spans="1:10" ht="18" customHeight="1" x14ac:dyDescent="0.3">
      <c r="A54" s="7"/>
      <c r="B54" s="38" t="s">
        <v>10</v>
      </c>
      <c r="C54" s="38"/>
      <c r="D54" s="22" t="s">
        <v>8</v>
      </c>
      <c r="E54" s="23" t="s">
        <v>0</v>
      </c>
      <c r="F54" s="16">
        <f>F56+F55</f>
        <v>18401600</v>
      </c>
      <c r="G54" s="16">
        <f>G56+G55</f>
        <v>9074574</v>
      </c>
      <c r="H54" s="16">
        <f>H56+H55</f>
        <v>9074574</v>
      </c>
      <c r="I54" s="24">
        <f t="shared" si="6"/>
        <v>49.314048778367095</v>
      </c>
      <c r="J54" s="24">
        <f t="shared" si="7"/>
        <v>100</v>
      </c>
    </row>
    <row r="55" spans="1:10" ht="18" customHeight="1" x14ac:dyDescent="0.3">
      <c r="A55" s="7"/>
      <c r="B55" s="31"/>
      <c r="C55" s="25" t="s">
        <v>73</v>
      </c>
      <c r="D55" s="33">
        <v>12</v>
      </c>
      <c r="E55" s="26">
        <v>1</v>
      </c>
      <c r="F55" s="17">
        <v>15008600</v>
      </c>
      <c r="G55" s="17">
        <f>H55</f>
        <v>7592600</v>
      </c>
      <c r="H55" s="17">
        <v>7592600</v>
      </c>
      <c r="I55" s="27">
        <f t="shared" ref="I55:I56" si="25">H55/F55*100</f>
        <v>50.588329357834837</v>
      </c>
      <c r="J55" s="27">
        <f t="shared" ref="J55:J56" si="26">H55/G55*100</f>
        <v>100</v>
      </c>
    </row>
    <row r="56" spans="1:10" ht="18" customHeight="1" x14ac:dyDescent="0.3">
      <c r="A56" s="7"/>
      <c r="B56" s="31"/>
      <c r="C56" s="25" t="s">
        <v>9</v>
      </c>
      <c r="D56" s="33" t="s">
        <v>8</v>
      </c>
      <c r="E56" s="26" t="s">
        <v>7</v>
      </c>
      <c r="F56" s="17">
        <v>3393000</v>
      </c>
      <c r="G56" s="17">
        <f>H56</f>
        <v>1481974</v>
      </c>
      <c r="H56" s="17">
        <v>1481974</v>
      </c>
      <c r="I56" s="27">
        <f t="shared" si="25"/>
        <v>43.677394636015329</v>
      </c>
      <c r="J56" s="27">
        <f t="shared" si="26"/>
        <v>100</v>
      </c>
    </row>
    <row r="57" spans="1:10" ht="29.4" customHeight="1" x14ac:dyDescent="0.3">
      <c r="A57" s="7"/>
      <c r="B57" s="38" t="s">
        <v>72</v>
      </c>
      <c r="C57" s="38"/>
      <c r="D57" s="22" t="s">
        <v>6</v>
      </c>
      <c r="E57" s="23" t="s">
        <v>0</v>
      </c>
      <c r="F57" s="16">
        <f>F58</f>
        <v>2400000</v>
      </c>
      <c r="G57" s="16">
        <f t="shared" ref="G57:H57" si="27">G58</f>
        <v>90185.91</v>
      </c>
      <c r="H57" s="16">
        <f t="shared" si="27"/>
        <v>90185.91</v>
      </c>
      <c r="I57" s="24">
        <f t="shared" si="6"/>
        <v>3.7577462499999998</v>
      </c>
      <c r="J57" s="24">
        <f t="shared" si="7"/>
        <v>100</v>
      </c>
    </row>
    <row r="58" spans="1:10" ht="29.4" customHeight="1" x14ac:dyDescent="0.3">
      <c r="A58" s="7"/>
      <c r="B58" s="31"/>
      <c r="C58" s="25" t="s">
        <v>71</v>
      </c>
      <c r="D58" s="33" t="s">
        <v>6</v>
      </c>
      <c r="E58" s="26" t="s">
        <v>3</v>
      </c>
      <c r="F58" s="17">
        <v>2400000</v>
      </c>
      <c r="G58" s="17">
        <f>H58</f>
        <v>90185.91</v>
      </c>
      <c r="H58" s="17">
        <v>90185.91</v>
      </c>
      <c r="I58" s="27">
        <f t="shared" ref="I58" si="28">H58/F58*100</f>
        <v>3.7577462499999998</v>
      </c>
      <c r="J58" s="27">
        <f t="shared" ref="J58" si="29">H58/G58*100</f>
        <v>100</v>
      </c>
    </row>
    <row r="59" spans="1:10" ht="44.4" customHeight="1" x14ac:dyDescent="0.3">
      <c r="A59" s="7"/>
      <c r="B59" s="38" t="s">
        <v>5</v>
      </c>
      <c r="C59" s="38"/>
      <c r="D59" s="22" t="s">
        <v>2</v>
      </c>
      <c r="E59" s="23" t="s">
        <v>0</v>
      </c>
      <c r="F59" s="16">
        <f>SUM(F60:F61)</f>
        <v>438491816</v>
      </c>
      <c r="G59" s="16">
        <f t="shared" ref="G59:H59" si="30">SUM(G60:G61)</f>
        <v>223575732</v>
      </c>
      <c r="H59" s="16">
        <f t="shared" si="30"/>
        <v>223575732</v>
      </c>
      <c r="I59" s="24">
        <f t="shared" si="6"/>
        <v>50.987435532890316</v>
      </c>
      <c r="J59" s="24">
        <f t="shared" si="7"/>
        <v>100</v>
      </c>
    </row>
    <row r="60" spans="1:10" ht="43.2" customHeight="1" x14ac:dyDescent="0.3">
      <c r="A60" s="7"/>
      <c r="B60" s="31"/>
      <c r="C60" s="25" t="s">
        <v>4</v>
      </c>
      <c r="D60" s="33" t="s">
        <v>2</v>
      </c>
      <c r="E60" s="17" t="s">
        <v>3</v>
      </c>
      <c r="F60" s="17">
        <v>176483362</v>
      </c>
      <c r="G60" s="17">
        <f>H60</f>
        <v>88241682</v>
      </c>
      <c r="H60" s="17">
        <v>88241682</v>
      </c>
      <c r="I60" s="27">
        <f t="shared" si="6"/>
        <v>50.000000566625644</v>
      </c>
      <c r="J60" s="27">
        <f t="shared" si="7"/>
        <v>100</v>
      </c>
    </row>
    <row r="61" spans="1:10" ht="31.2" x14ac:dyDescent="0.3">
      <c r="A61" s="7"/>
      <c r="B61" s="31"/>
      <c r="C61" s="25" t="s">
        <v>64</v>
      </c>
      <c r="D61" s="33">
        <v>14</v>
      </c>
      <c r="E61" s="26">
        <v>3</v>
      </c>
      <c r="F61" s="17">
        <v>262008454</v>
      </c>
      <c r="G61" s="17">
        <f>H61</f>
        <v>135334050</v>
      </c>
      <c r="H61" s="17">
        <v>135334050</v>
      </c>
      <c r="I61" s="27">
        <f t="shared" si="6"/>
        <v>51.652550875324046</v>
      </c>
      <c r="J61" s="27">
        <f t="shared" si="7"/>
        <v>100</v>
      </c>
    </row>
    <row r="62" spans="1:10" ht="16.8" customHeight="1" x14ac:dyDescent="0.3">
      <c r="B62" s="29"/>
      <c r="C62" s="30" t="s">
        <v>77</v>
      </c>
      <c r="D62" s="30"/>
      <c r="E62" s="30"/>
      <c r="F62" s="18">
        <f>F6+F14+F16+F21+F28+F33+F35+F41+F44+F46+F50+F54+F57+F59</f>
        <v>8374369883.1899986</v>
      </c>
      <c r="G62" s="18">
        <f t="shared" ref="G62:H62" si="31">G6+G14+G16+G21+G28+G33+G35+G41+G44+G46+G50+G54+G57+G59</f>
        <v>3941541678.4799991</v>
      </c>
      <c r="H62" s="18">
        <f t="shared" si="31"/>
        <v>3941541678.4799991</v>
      </c>
      <c r="I62" s="24">
        <f>H62/F62*100</f>
        <v>47.066725418851107</v>
      </c>
      <c r="J62" s="24">
        <f t="shared" ref="J62" si="32">H62/G62*100</f>
        <v>100</v>
      </c>
    </row>
    <row r="63" spans="1:10" s="15" customFormat="1" ht="54.6" customHeight="1" x14ac:dyDescent="0.3">
      <c r="C63" s="37" t="s">
        <v>83</v>
      </c>
      <c r="D63" s="37"/>
      <c r="E63" s="37"/>
      <c r="F63" s="37"/>
      <c r="G63" s="37"/>
      <c r="H63" s="37"/>
      <c r="I63" s="37"/>
      <c r="J63" s="37"/>
    </row>
    <row r="65" spans="6:8" x14ac:dyDescent="0.3">
      <c r="F65" s="32"/>
      <c r="H65" s="14"/>
    </row>
    <row r="66" spans="6:8" s="15" customFormat="1" x14ac:dyDescent="0.3">
      <c r="F66" s="9"/>
      <c r="H66" s="10"/>
    </row>
    <row r="67" spans="6:8" x14ac:dyDescent="0.3">
      <c r="F67" s="11"/>
    </row>
    <row r="68" spans="6:8" x14ac:dyDescent="0.3">
      <c r="H68" s="14"/>
    </row>
    <row r="70" spans="6:8" x14ac:dyDescent="0.3">
      <c r="H70" s="14"/>
    </row>
  </sheetData>
  <mergeCells count="20">
    <mergeCell ref="C63:J63"/>
    <mergeCell ref="C1:J1"/>
    <mergeCell ref="D3:D4"/>
    <mergeCell ref="B33:C33"/>
    <mergeCell ref="B35:C35"/>
    <mergeCell ref="B28:C28"/>
    <mergeCell ref="E3:E4"/>
    <mergeCell ref="F3:J3"/>
    <mergeCell ref="C3:C4"/>
    <mergeCell ref="B6:C6"/>
    <mergeCell ref="B59:C59"/>
    <mergeCell ref="B57:C57"/>
    <mergeCell ref="B54:C54"/>
    <mergeCell ref="B50:C50"/>
    <mergeCell ref="B46:C46"/>
    <mergeCell ref="B44:C44"/>
    <mergeCell ref="B41:C41"/>
    <mergeCell ref="B21:C21"/>
    <mergeCell ref="B16:C16"/>
    <mergeCell ref="B14:C14"/>
  </mergeCells>
  <pageMargins left="0" right="0.39370078740157483" top="0.59055118110236227" bottom="0.19685039370078741" header="0.39370078740157483" footer="0.51181102362204722"/>
  <pageSetup paperSize="9" scale="97" fitToHeight="0" orientation="landscape" r:id="rId1"/>
  <headerFooter alignWithMargins="0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KushnerikEG</cp:lastModifiedBy>
  <cp:lastPrinted>2025-08-08T07:00:30Z</cp:lastPrinted>
  <dcterms:created xsi:type="dcterms:W3CDTF">2017-03-02T10:52:01Z</dcterms:created>
  <dcterms:modified xsi:type="dcterms:W3CDTF">2025-08-08T07:00:45Z</dcterms:modified>
</cp:coreProperties>
</file>