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355" yWindow="1260" windowWidth="17490" windowHeight="8670"/>
  </bookViews>
  <sheets>
    <sheet name="2021" sheetId="1" r:id="rId1"/>
  </sheets>
  <definedNames>
    <definedName name="_xlnm._FilterDatabase" localSheetId="0" hidden="1">'2021'!$A$7:$J$12</definedName>
    <definedName name="_xlnm.Print_Titles" localSheetId="0">'2021'!$7:$7</definedName>
    <definedName name="_xlnm.Print_Area" localSheetId="0">'2021'!$A$1:$J$107</definedName>
  </definedNames>
  <calcPr calcId="125725"/>
</workbook>
</file>

<file path=xl/calcChain.xml><?xml version="1.0" encoding="utf-8"?>
<calcChain xmlns="http://schemas.openxmlformats.org/spreadsheetml/2006/main">
  <c r="E110" i="1"/>
  <c r="F110"/>
  <c r="D110"/>
  <c r="F109"/>
  <c r="E109"/>
  <c r="D109"/>
  <c r="F64"/>
  <c r="E64"/>
  <c r="D64"/>
  <c r="F63"/>
  <c r="E63"/>
  <c r="D63"/>
  <c r="F30"/>
  <c r="E30"/>
  <c r="D30"/>
  <c r="D29"/>
  <c r="F22"/>
  <c r="E22"/>
  <c r="D22"/>
  <c r="F21"/>
  <c r="E21"/>
  <c r="D21"/>
  <c r="D108"/>
  <c r="E108"/>
  <c r="F108"/>
</calcChain>
</file>

<file path=xl/sharedStrings.xml><?xml version="1.0" encoding="utf-8"?>
<sst xmlns="http://schemas.openxmlformats.org/spreadsheetml/2006/main" count="269" uniqueCount="161">
  <si>
    <t>№ п/п</t>
  </si>
  <si>
    <t>Наименование показателя</t>
  </si>
  <si>
    <t>Обеспечение доступа к объектам спорта</t>
  </si>
  <si>
    <t>Обеспечение участия лиц, проходящих спортивную подготовку, в спортивных соревнованиях</t>
  </si>
  <si>
    <t>Проведение тестирования выполнения нормативов испытаний (тестов) комплекса ГТО</t>
  </si>
  <si>
    <t>Спортивная подготовка по олимпийским видам спорта</t>
  </si>
  <si>
    <t>Создание экспозиций (выставок) музеев, организация выездных выставок</t>
  </si>
  <si>
    <t>Формирование, учет, изучение, обеспечение физического сохранения и безопасности музейных предметов, музейных коллекций</t>
  </si>
  <si>
    <t>Библиографическая обработка документов и создание каталогов</t>
  </si>
  <si>
    <t>Департамент социального развития администрации Советского района</t>
  </si>
  <si>
    <t>Количество проведенных мероприятий (единиц)</t>
  </si>
  <si>
    <t>Количество посещений (единиц)</t>
  </si>
  <si>
    <t>Организация досуга детей, подростков и молодёжи</t>
  </si>
  <si>
    <t>Количество документов, записей (единиц)</t>
  </si>
  <si>
    <t>Количество участников мероприятий (человек)</t>
  </si>
  <si>
    <t>Количество документов (единиц)</t>
  </si>
  <si>
    <t>Осуществление экскурсионного обслуживания</t>
  </si>
  <si>
    <t>Количество предметов (единиц)</t>
  </si>
  <si>
    <t>Показ (организация показа) концертов и концертных  программ</t>
  </si>
  <si>
    <t>Создание концертов и концертных программ</t>
  </si>
  <si>
    <t>Содержание (эксплуатация) муниципального имущества, находящегося в муниципальной собственности</t>
  </si>
  <si>
    <t>Число лиц, прошедших спортивную подготовку (человек)</t>
  </si>
  <si>
    <t>Участие в организации официальных спортивных мероприятий</t>
  </si>
  <si>
    <t>Организация и проведение физкультурных и спортивных мероприятий в рамках Всероссийского физкультурно – спортивного комплекса «Готов к труду и обороне» (ГТО) (за исключением тестирования выполнения  нормативов испытаний комплекса ГТО)</t>
  </si>
  <si>
    <t>Пропаганда физической культуры, спорта и здорового образа жизни</t>
  </si>
  <si>
    <t>Количество роликов и статей в газете (единиц)</t>
  </si>
  <si>
    <t>Организация мероприятий, направленных на профилактику асоциального и деструктивного поведения подростков и молодёжи, поддержка детей и молодёжи, находящейся в социально-опасном положении</t>
  </si>
  <si>
    <t>Библиотечное, библиографическое и информационное обслуживание пользователей библиотеки</t>
  </si>
  <si>
    <t>Предоставление библиографической информации из государственных библиотечных фондов и информации из государственных библиотечных фондов в части, не касающихся авторских прав</t>
  </si>
  <si>
    <t>Формирование, учёт, изучение, обеспечение физического сохранения и безопасности фондов библиотек включая оцифровку фондов</t>
  </si>
  <si>
    <t>045</t>
  </si>
  <si>
    <t>Наименование муниципальных услуг (работ), включённых в муниципальное задание по соответствующему ведомству</t>
  </si>
  <si>
    <t>Показатели качества муниципальных услуг (работ)</t>
  </si>
  <si>
    <t>080</t>
  </si>
  <si>
    <t>Управление образования администрации Советского района</t>
  </si>
  <si>
    <t>Реализация основных общеобразовательных программ дошкольного образования</t>
  </si>
  <si>
    <t>Число обучающихся (человек)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</si>
  <si>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</si>
  <si>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</si>
  <si>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</si>
  <si>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предпрофессиональных программ в области искусств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</si>
  <si>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</si>
  <si>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Содержание (эксплуатация) имущества, находящегося в муниципальной собственности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</si>
  <si>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</si>
  <si>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Организация  мероприятий в сфере молодёжной политики, направленных на формирование системы развития талантливой и инициативной молодёжи, создание условий для самореализации подростков и молодёжи, развитие творческого, профессионального, интеллектуального потенциалов подростков и молодёжи</t>
  </si>
  <si>
    <t>нет*</t>
  </si>
  <si>
    <t>Число человеко-дней обучения  (человеко-день)</t>
  </si>
  <si>
    <t xml:space="preserve">Реализация дополнительных общеразвивающих программ </t>
  </si>
  <si>
    <t>100</t>
  </si>
  <si>
    <t>*Общероссийский перечень муниципальных услуг не предусматривает показатели качества по данной услуге (работе)</t>
  </si>
  <si>
    <t>Количество мероприятий (единиц)</t>
  </si>
  <si>
    <t>Количество согласований (единиц)</t>
  </si>
  <si>
    <t>Число обучающихся, их родителей (законных представителей) и педагогических работников (человек)</t>
  </si>
  <si>
    <t>Количество рейсов (единиц)</t>
  </si>
  <si>
    <t>Количество обслуживаемых учреждений (единиц)</t>
  </si>
  <si>
    <t>Проведение работы на объекте (единиц)</t>
  </si>
  <si>
    <t>Организация мероприятий в сфере молодёжной политики, направленных на вовлечение молодёжи в инновационную, предпринимательскую, добровольческую деятельность, а также на развитие гражданской активности молодёжи и формирование здорового образа жизни</t>
  </si>
  <si>
    <t>Организация проведения общественно-значимых мероприятий в сфере образования, науки и молодёжной политики</t>
  </si>
  <si>
    <t xml:space="preserve">Соблюдение сроков выполнения заданий (процент) </t>
  </si>
  <si>
    <t>Содержание объектов недвижимого имущества в надлежащем санитарном состоянии (процент)</t>
  </si>
  <si>
    <t>Бесперебойное тепло-, водо-, энергообеспечение (процент)</t>
  </si>
  <si>
    <t>Безаварийная работа инженерных систем и оборудования (процент)</t>
  </si>
  <si>
    <t>Объём бюджетных ассигнований (тыс. рублей)</t>
  </si>
  <si>
    <t>Организация мероприятий в сфере молодёжной политики, направленных на гражданское и патриотическое воспитание молодёжи, воспитание толерантности в молодёжной среде, формирование правовых, культурных и нравственных ценностей среди молодёжи</t>
  </si>
  <si>
    <t>Количество подростков и молодёжи, охваченных  мероприятиями (единиц)</t>
  </si>
  <si>
    <t>Количество человеко-часов (человеко-час)</t>
  </si>
  <si>
    <t>Количество отчётов, подлежащих своду (единиц)</t>
  </si>
  <si>
    <t>Количество отчётов, подлежащих консолидации (единиц)</t>
  </si>
  <si>
    <t>Количество пользователей отчётов (человек)</t>
  </si>
  <si>
    <t>Количество объектов учёта (регистров) (единиц)</t>
  </si>
  <si>
    <t>Ведение бухгалтерского учета автономными учреждениями, формирование регистров бухгалтерского учёта</t>
  </si>
  <si>
    <t>Эксплуатируемая площадь, всего, в т.ч. зданий прилегающей территории (тысяча квадратных метров)</t>
  </si>
  <si>
    <t>Количество обоснованных жалоб на качество оказываемых услуг (условных единиц)</t>
  </si>
  <si>
    <t>0</t>
  </si>
  <si>
    <t>Количество выполненных заявок (единиц)</t>
  </si>
  <si>
    <t>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</si>
  <si>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Число промежуточных итоговых аттестаций (единиц)</t>
  </si>
  <si>
    <t>Показатели объема                                     (единицы измерения)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</si>
  <si>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</si>
  <si>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</si>
  <si>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</si>
  <si>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</si>
  <si>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</si>
  <si>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</si>
  <si>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</si>
  <si>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</si>
  <si>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</si>
  <si>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</si>
  <si>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</si>
  <si>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</si>
  <si>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</si>
  <si>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Количество проведенных мероприятий, проектов (единиц)</t>
  </si>
  <si>
    <t>Количество поступлений документов (единиц)</t>
  </si>
  <si>
    <t>Ведение бухгалтерского учёта бюджетными учреждениями, формирование регистров бухгалтерского учёта</t>
  </si>
  <si>
    <t>Количество пользователей отчетов  (единиц)</t>
  </si>
  <si>
    <t>Ведение бухгалтерского учёта автономными учреждениями, формирование регистров бухгалтерского учёта</t>
  </si>
  <si>
    <t>Организация и проведение  официальных физкультурных (физкультурно-оздоровтельных) мероприятий</t>
  </si>
  <si>
    <t>Проведение занятий физкультурно-спортивной направленности по месту проживания граждан</t>
  </si>
  <si>
    <t>Количество человек (человек)</t>
  </si>
  <si>
    <t>Первоначально утвержденное плановое значение на 2021 год</t>
  </si>
  <si>
    <t>Уточненное плановое значение на 2021 год</t>
  </si>
  <si>
    <t>Фактическое значение за 2021 год</t>
  </si>
  <si>
    <t>2021 год</t>
  </si>
  <si>
    <t>Предоставление питания</t>
  </si>
  <si>
    <t>Число обучающихся (Человек)</t>
  </si>
  <si>
    <t>Организация отдыха детей и молодежи</t>
  </si>
  <si>
    <t>2900</t>
  </si>
  <si>
    <t>3025</t>
  </si>
  <si>
    <t>Число человеко-дней пребывания (единиц)</t>
  </si>
  <si>
    <t xml:space="preserve">Наличие  обоснованных жалоб на действия (бездействия) работников МАУ "Союз". Отсутствие обоснованных жалоб на качество оказания услуг </t>
  </si>
  <si>
    <t>Удовлетворённость потребителей качеством предоставляемых услуг.Исполнение планов работы (процент)</t>
  </si>
  <si>
    <t>Комфортность предоставления муниципальной работы. Процент выполнения календарного плана мероприятий (процент)</t>
  </si>
  <si>
    <t>Наличие обоснованных жалоб на действия (бездействие)  работников муниципального автономного учреждения «Военно – патриотический и духовно – нравственный центр имени Героя России  А.С.Бузина «Союз». Отсутствие (наличие) нарушений (единиц)</t>
  </si>
  <si>
    <t>Наличие обоснованных жалоб на действия (бездействие)  работников муниципального бюджетного учреждения культуры «Межпоселенческая библиотека Советского района». Отсутствие (наличие) нарушений (единиц)</t>
  </si>
  <si>
    <t>Наличие полной, достоверной и доступной для потребителя информации о содержании муниципальной услуги, способах, порядке и условиях её получения, в том числе с использованием информационно-телекоммуникационных технологий. Отношение количества удовлетворённых услугой к количеству опрошенных (процент)</t>
  </si>
  <si>
    <t>Организация и проведение культурно-массовых мероприятий  (Библиотека, Музей,Сибирь)</t>
  </si>
  <si>
    <t>Обеспечение физического сохранения и безопасности фондов библиотеки. Отношение количества удовлетворённых услугой к количеству опрошенных (процент)</t>
  </si>
  <si>
    <t>Количество экспозиций и выставок (единиц)</t>
  </si>
  <si>
    <t>Организация деятельности клубных формирований и формирований самодеятельного народного творчества  (Музей, Сибирь)</t>
  </si>
  <si>
    <t>Количество клубных формирований (единиц)</t>
  </si>
  <si>
    <t>Наличие обоснованных жалоб на действия (бездействие)  работников муниципального бюджетного учреждения культуры «Музей истории и ремёсел Советского района», муниципального бюджетного учреждения культуры «Советский районный центр культуры и досуга «Сибирь». Отсутствие (наличие) нарушений (единиц)</t>
  </si>
  <si>
    <t>Количество экскурсий (единиц)</t>
  </si>
  <si>
    <t>Комфортность предоставления муниципальной работы. Отношение количества удовлетворённых услугой к количеству опрошенных (процент)</t>
  </si>
  <si>
    <t>Доля оцифрованных музейных предметов и музейных коллекций от основного музейного фонда,доля инвентаризованного музейного фонда от общего количества музейных предметов основного фонда</t>
  </si>
  <si>
    <t>Количество зрителей (человек)</t>
  </si>
  <si>
    <t>Заполняемость зала, количество концертов с участием штатных коллективов</t>
  </si>
  <si>
    <t>70/15</t>
  </si>
  <si>
    <t>80/15</t>
  </si>
  <si>
    <t>Количеств новых  концертов (единиц)</t>
  </si>
  <si>
    <t>Комфортность предоставления муниципальной услуги. Отношение количества удовлетворённых услугой к количеству опрошенных (процент)</t>
  </si>
  <si>
    <t>Показ кинофильмов</t>
  </si>
  <si>
    <t>Количество (единиц)</t>
  </si>
  <si>
    <t>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 (процент)</t>
  </si>
  <si>
    <t>Качественность предоставления муниципальной услуги. Отношение количества удовлетворённых услугой к количеству опрошенных (процент)</t>
  </si>
  <si>
    <t>Доля лиц, прошедших спортивную подготовку на этапе начальной подготовки и зачисленных на тренировочный  этап (этап спортивной специализации). Отношение количества лиц, прошедших спортивную подготовку на этапе начальной подготовки к зачисленным на тренировочный  этап (процент)</t>
  </si>
  <si>
    <t>Спортивная подготовка по неолимпийским видам спорта</t>
  </si>
  <si>
    <t>Доля лиц, прошедших спортивную подготовку на этапе начальной подготовки и зачисленных на тренировочный  этап (этап спортивной специализации)</t>
  </si>
  <si>
    <t xml:space="preserve"> Отношение количества удовлетворённых услугой к количеству опрошенных (процент)</t>
  </si>
  <si>
    <t>Наличие обоснованных жалоб на действия (бездействие)  работников муниципального автономного учреждения физкультурно – оздоровительный комплекс «Олимп». Отсутствие (наличие) нарушений (единиц)</t>
  </si>
  <si>
    <t>Отношение количества удовлетворённых услугой к количеству опрошенных (процент)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</si>
  <si>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</si>
  <si>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</si>
  <si>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</si>
  <si>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</si>
  <si>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</si>
  <si>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</si>
  <si>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</si>
  <si>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</si>
  <si>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</si>
  <si>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</si>
  <si>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</si>
  <si>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</si>
  <si>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</si>
  <si>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</si>
  <si>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</si>
  <si>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</si>
  <si>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Организация и проведение на территории Советского района официальных физкультурных (физкультурно-оздоровительных) мероприятий. Процент выполнения от объёма запланированных мероприятий.</t>
  </si>
  <si>
    <t>дср</t>
  </si>
  <si>
    <t>уо</t>
  </si>
  <si>
    <t>дср+уо</t>
  </si>
  <si>
    <t>Краткие результаты выполнения муниципальных заданий за 2021 год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</si>
</sst>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_(* #,##0.00_);_(* \(#,##0.00\);_(* &quot;-&quot;??_);_(@_)"/>
    <numFmt numFmtId="166" formatCode="0.0"/>
    <numFmt numFmtId="167" formatCode="_-* #,##0.0\ _₽_-;\-* #,##0.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29">
    <xf numFmtId="0" fontId="0" fillId="0" borderId="0" xfId="0"/>
    <xf numFmtId="0" fontId="6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43" fontId="10" fillId="0" borderId="0" xfId="55" applyFont="1" applyFill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center" vertical="top" wrapText="1"/>
    </xf>
    <xf numFmtId="1" fontId="8" fillId="2" borderId="1" xfId="55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/>
    </xf>
    <xf numFmtId="1" fontId="8" fillId="2" borderId="1" xfId="55" applyNumberFormat="1" applyFont="1" applyFill="1" applyBorder="1" applyAlignment="1">
      <alignment horizontal="center" vertical="top"/>
    </xf>
    <xf numFmtId="167" fontId="8" fillId="2" borderId="1" xfId="55" applyNumberFormat="1" applyFont="1" applyFill="1" applyBorder="1" applyAlignment="1">
      <alignment horizontal="center" vertical="top" wrapText="1"/>
    </xf>
    <xf numFmtId="164" fontId="8" fillId="2" borderId="1" xfId="55" applyNumberFormat="1" applyFont="1" applyFill="1" applyBorder="1" applyAlignment="1">
      <alignment horizontal="center" vertical="top"/>
    </xf>
    <xf numFmtId="167" fontId="8" fillId="2" borderId="1" xfId="0" applyNumberFormat="1" applyFont="1" applyFill="1" applyBorder="1" applyAlignment="1">
      <alignment horizontal="center" vertical="top"/>
    </xf>
    <xf numFmtId="167" fontId="8" fillId="2" borderId="1" xfId="55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" xfId="55" applyNumberFormat="1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7" fontId="6" fillId="0" borderId="0" xfId="0" applyNumberFormat="1" applyFont="1" applyFill="1" applyAlignment="1">
      <alignment vertical="top" wrapText="1"/>
    </xf>
    <xf numFmtId="167" fontId="6" fillId="0" borderId="0" xfId="55" applyNumberFormat="1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left" vertical="top" wrapText="1"/>
    </xf>
    <xf numFmtId="2" fontId="8" fillId="2" borderId="6" xfId="0" applyNumberFormat="1" applyFont="1" applyFill="1" applyBorder="1" applyAlignment="1">
      <alignment horizontal="left" vertical="top" wrapText="1"/>
    </xf>
    <xf numFmtId="2" fontId="8" fillId="2" borderId="5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/>
    </xf>
    <xf numFmtId="1" fontId="8" fillId="0" borderId="7" xfId="0" applyNumberFormat="1" applyFont="1" applyBorder="1" applyAlignment="1">
      <alignment horizontal="center" vertical="top"/>
    </xf>
    <xf numFmtId="1" fontId="8" fillId="0" borderId="6" xfId="0" applyNumberFormat="1" applyFont="1" applyBorder="1" applyAlignment="1">
      <alignment horizontal="center" vertical="top"/>
    </xf>
    <xf numFmtId="2" fontId="8" fillId="0" borderId="5" xfId="0" applyNumberFormat="1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left" vertical="top" wrapText="1"/>
    </xf>
    <xf numFmtId="2" fontId="8" fillId="0" borderId="6" xfId="0" applyNumberFormat="1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49" fontId="8" fillId="0" borderId="5" xfId="0" applyNumberFormat="1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top"/>
    </xf>
    <xf numFmtId="49" fontId="8" fillId="2" borderId="5" xfId="0" applyNumberFormat="1" applyFont="1" applyFill="1" applyBorder="1" applyAlignment="1">
      <alignment horizontal="left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8" fillId="2" borderId="5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Fill="1" applyBorder="1" applyAlignment="1">
      <alignment horizontal="left" vertical="top" wrapText="1"/>
    </xf>
    <xf numFmtId="2" fontId="8" fillId="0" borderId="6" xfId="0" applyNumberFormat="1" applyFont="1" applyFill="1" applyBorder="1" applyAlignment="1">
      <alignment horizontal="left" vertical="top" wrapText="1"/>
    </xf>
    <xf numFmtId="43" fontId="10" fillId="2" borderId="5" xfId="55" applyFont="1" applyFill="1" applyBorder="1" applyAlignment="1">
      <alignment horizontal="center" vertical="top" wrapText="1"/>
    </xf>
    <xf numFmtId="43" fontId="10" fillId="2" borderId="6" xfId="55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49" fontId="8" fillId="0" borderId="6" xfId="0" applyNumberFormat="1" applyFont="1" applyFill="1" applyBorder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center" vertical="top" wrapText="1"/>
    </xf>
    <xf numFmtId="1" fontId="8" fillId="2" borderId="6" xfId="0" applyNumberFormat="1" applyFont="1" applyFill="1" applyBorder="1" applyAlignment="1">
      <alignment horizontal="center" vertical="top" wrapText="1"/>
    </xf>
    <xf numFmtId="1" fontId="8" fillId="2" borderId="5" xfId="0" applyNumberFormat="1" applyFont="1" applyFill="1" applyBorder="1" applyAlignment="1">
      <alignment horizontal="center" vertical="top"/>
    </xf>
    <xf numFmtId="1" fontId="8" fillId="2" borderId="6" xfId="0" applyNumberFormat="1" applyFont="1" applyFill="1" applyBorder="1" applyAlignment="1">
      <alignment horizontal="center" vertical="top"/>
    </xf>
    <xf numFmtId="1" fontId="8" fillId="2" borderId="5" xfId="55" applyNumberFormat="1" applyFont="1" applyFill="1" applyBorder="1" applyAlignment="1">
      <alignment horizontal="center" vertical="top"/>
    </xf>
    <xf numFmtId="1" fontId="8" fillId="2" borderId="6" xfId="55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</cellXfs>
  <cellStyles count="56">
    <cellStyle name="Excel Built-in Normal" xfId="52"/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6" xfId="14"/>
    <cellStyle name="Обычный 18" xfId="15"/>
    <cellStyle name="Обычный 19" xfId="16"/>
    <cellStyle name="Обычный 2" xfId="1"/>
    <cellStyle name="Обычный 2 2" xfId="2"/>
    <cellStyle name="Обычный 2 3" xfId="54"/>
    <cellStyle name="Обычный 20" xfId="17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9" xfId="25"/>
    <cellStyle name="Обычный 3" xfId="40"/>
    <cellStyle name="Обычный 30" xfId="26"/>
    <cellStyle name="Обычный 31" xfId="27"/>
    <cellStyle name="Обычный 32" xfId="28"/>
    <cellStyle name="Обычный 33" xfId="29"/>
    <cellStyle name="Обычный 34" xfId="30"/>
    <cellStyle name="Обычный 35" xfId="31"/>
    <cellStyle name="Обычный 36" xfId="32"/>
    <cellStyle name="Обычный 37" xfId="33"/>
    <cellStyle name="Обычный 38" xfId="34"/>
    <cellStyle name="Обычный 39" xfId="35"/>
    <cellStyle name="Обычный 4" xfId="3"/>
    <cellStyle name="Обычный 40" xfId="36"/>
    <cellStyle name="Обычный 41" xfId="37"/>
    <cellStyle name="Обычный 42" xfId="38"/>
    <cellStyle name="Обычный 43" xfId="39"/>
    <cellStyle name="Обычный 44" xfId="41"/>
    <cellStyle name="Обычный 45" xfId="42"/>
    <cellStyle name="Обычный 46" xfId="43"/>
    <cellStyle name="Обычный 48" xfId="44"/>
    <cellStyle name="Обычный 49" xfId="45"/>
    <cellStyle name="Обычный 5" xfId="4"/>
    <cellStyle name="Обычный 50" xfId="46"/>
    <cellStyle name="Обычный 51" xfId="47"/>
    <cellStyle name="Обычный 52" xfId="48"/>
    <cellStyle name="Обычный 53" xfId="49"/>
    <cellStyle name="Обычный 54" xfId="50"/>
    <cellStyle name="Обычный 55" xfId="51"/>
    <cellStyle name="Обычный 6" xfId="5"/>
    <cellStyle name="Обычный 7" xfId="6"/>
    <cellStyle name="Обычный 8" xfId="7"/>
    <cellStyle name="Обычный 9" xfId="8"/>
    <cellStyle name="Финансовый" xfId="55" builtinId="3"/>
    <cellStyle name="Финансовы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tabSelected="1" view="pageBreakPreview" topLeftCell="A3" zoomScale="86" zoomScaleNormal="80" zoomScaleSheetLayoutView="86" workbookViewId="0">
      <pane xSplit="2" ySplit="4" topLeftCell="C124" activePane="bottomRight" state="frozen"/>
      <selection activeCell="A3" sqref="A3"/>
      <selection pane="topRight" activeCell="C3" sqref="C3"/>
      <selection pane="bottomLeft" activeCell="A6" sqref="A6"/>
      <selection pane="bottomRight" activeCell="A3" sqref="A3:J3"/>
    </sheetView>
  </sheetViews>
  <sheetFormatPr defaultColWidth="8.85546875" defaultRowHeight="15.75"/>
  <cols>
    <col min="1" max="1" width="4.5703125" style="3" customWidth="1"/>
    <col min="2" max="2" width="50.42578125" style="1" customWidth="1"/>
    <col min="3" max="3" width="33.140625" style="5" customWidth="1"/>
    <col min="4" max="4" width="20.28515625" style="5" customWidth="1"/>
    <col min="5" max="5" width="17.28515625" style="8" customWidth="1"/>
    <col min="6" max="6" width="14.85546875" style="8" customWidth="1"/>
    <col min="7" max="7" width="59.7109375" style="1" customWidth="1"/>
    <col min="8" max="8" width="16.42578125" style="1" customWidth="1"/>
    <col min="9" max="11" width="13.42578125" style="3" customWidth="1"/>
    <col min="12" max="12" width="14.28515625" style="1" customWidth="1"/>
    <col min="13" max="13" width="16.42578125" style="1" customWidth="1"/>
    <col min="14" max="16384" width="8.85546875" style="1"/>
  </cols>
  <sheetData>
    <row r="1" spans="1:11">
      <c r="A1" s="114"/>
      <c r="B1" s="114"/>
      <c r="C1" s="114"/>
      <c r="D1" s="114"/>
      <c r="E1" s="114"/>
      <c r="F1" s="114"/>
      <c r="G1" s="114"/>
      <c r="H1" s="114"/>
      <c r="I1" s="114"/>
    </row>
    <row r="2" spans="1:11" ht="24" customHeight="1">
      <c r="A2" s="12"/>
      <c r="B2" s="2"/>
      <c r="C2" s="11"/>
      <c r="D2" s="11"/>
      <c r="E2" s="7"/>
      <c r="F2" s="7"/>
      <c r="G2" s="2"/>
      <c r="H2" s="2"/>
      <c r="I2" s="119"/>
      <c r="J2" s="120"/>
      <c r="K2" s="20"/>
    </row>
    <row r="3" spans="1:11" ht="24" customHeight="1">
      <c r="A3" s="114" t="s">
        <v>160</v>
      </c>
      <c r="B3" s="114"/>
      <c r="C3" s="114"/>
      <c r="D3" s="114"/>
      <c r="E3" s="114"/>
      <c r="F3" s="114"/>
      <c r="G3" s="114"/>
      <c r="H3" s="114"/>
      <c r="I3" s="114"/>
      <c r="J3" s="114"/>
      <c r="K3" s="19"/>
    </row>
    <row r="4" spans="1:11" s="3" customFormat="1" ht="18.600000000000001" customHeight="1">
      <c r="A4" s="115" t="s">
        <v>0</v>
      </c>
      <c r="B4" s="112" t="s">
        <v>31</v>
      </c>
      <c r="C4" s="112" t="s">
        <v>77</v>
      </c>
      <c r="D4" s="121" t="s">
        <v>102</v>
      </c>
      <c r="E4" s="122"/>
      <c r="F4" s="122"/>
      <c r="G4" s="122"/>
      <c r="H4" s="122"/>
      <c r="I4" s="122"/>
      <c r="J4" s="123"/>
      <c r="K4" s="23"/>
    </row>
    <row r="5" spans="1:11" s="3" customFormat="1" ht="27.6" customHeight="1">
      <c r="A5" s="116"/>
      <c r="B5" s="112"/>
      <c r="C5" s="112"/>
      <c r="D5" s="118" t="s">
        <v>99</v>
      </c>
      <c r="E5" s="118" t="s">
        <v>100</v>
      </c>
      <c r="F5" s="118" t="s">
        <v>101</v>
      </c>
      <c r="G5" s="112" t="s">
        <v>32</v>
      </c>
      <c r="H5" s="112"/>
      <c r="I5" s="112"/>
      <c r="J5" s="113"/>
      <c r="K5" s="24"/>
    </row>
    <row r="6" spans="1:11" s="3" customFormat="1" ht="118.15" customHeight="1">
      <c r="A6" s="117"/>
      <c r="B6" s="112"/>
      <c r="C6" s="112"/>
      <c r="D6" s="118"/>
      <c r="E6" s="118"/>
      <c r="F6" s="118"/>
      <c r="G6" s="15" t="s">
        <v>1</v>
      </c>
      <c r="H6" s="18" t="s">
        <v>99</v>
      </c>
      <c r="I6" s="18" t="s">
        <v>100</v>
      </c>
      <c r="J6" s="18" t="s">
        <v>101</v>
      </c>
      <c r="K6" s="25"/>
    </row>
    <row r="7" spans="1:11" s="3" customFormat="1" ht="20.25" customHeight="1">
      <c r="A7" s="16">
        <v>1</v>
      </c>
      <c r="B7" s="16">
        <v>2</v>
      </c>
      <c r="C7" s="16">
        <v>3</v>
      </c>
      <c r="D7" s="17">
        <v>4</v>
      </c>
      <c r="E7" s="9">
        <v>5</v>
      </c>
      <c r="F7" s="9">
        <v>6</v>
      </c>
      <c r="G7" s="16">
        <v>7</v>
      </c>
      <c r="H7" s="21">
        <v>8</v>
      </c>
      <c r="I7" s="21">
        <v>9</v>
      </c>
      <c r="J7" s="21">
        <v>10</v>
      </c>
      <c r="K7" s="26"/>
    </row>
    <row r="8" spans="1:11" s="3" customFormat="1" ht="21.6" customHeight="1">
      <c r="A8" s="10" t="s">
        <v>30</v>
      </c>
      <c r="B8" s="124" t="s">
        <v>9</v>
      </c>
      <c r="C8" s="124"/>
      <c r="D8" s="124"/>
      <c r="E8" s="124"/>
      <c r="F8" s="124"/>
      <c r="G8" s="124"/>
      <c r="H8" s="124"/>
      <c r="I8" s="124"/>
      <c r="J8" s="125"/>
      <c r="K8" s="27"/>
    </row>
    <row r="9" spans="1:11" s="3" customFormat="1" ht="66.599999999999994" customHeight="1">
      <c r="A9" s="106" t="s">
        <v>78</v>
      </c>
      <c r="B9" s="126" t="s">
        <v>63</v>
      </c>
      <c r="C9" s="56" t="s">
        <v>10</v>
      </c>
      <c r="D9" s="37">
        <v>12</v>
      </c>
      <c r="E9" s="39">
        <v>12</v>
      </c>
      <c r="F9" s="39">
        <v>12</v>
      </c>
      <c r="G9" s="110" t="s">
        <v>109</v>
      </c>
      <c r="H9" s="107">
        <v>0</v>
      </c>
      <c r="I9" s="106">
        <v>0</v>
      </c>
      <c r="J9" s="106">
        <v>0</v>
      </c>
      <c r="K9" s="28"/>
    </row>
    <row r="10" spans="1:11" s="3" customFormat="1" ht="90" customHeight="1">
      <c r="A10" s="106"/>
      <c r="B10" s="126"/>
      <c r="C10" s="56" t="s">
        <v>62</v>
      </c>
      <c r="D10" s="37">
        <v>929.37</v>
      </c>
      <c r="E10" s="39">
        <v>762.16</v>
      </c>
      <c r="F10" s="39">
        <v>762.16</v>
      </c>
      <c r="G10" s="110"/>
      <c r="H10" s="108"/>
      <c r="I10" s="106"/>
      <c r="J10" s="106"/>
      <c r="K10" s="28"/>
    </row>
    <row r="11" spans="1:11" s="3" customFormat="1" ht="66.599999999999994" customHeight="1">
      <c r="A11" s="106" t="s">
        <v>79</v>
      </c>
      <c r="B11" s="93" t="s">
        <v>26</v>
      </c>
      <c r="C11" s="55" t="s">
        <v>91</v>
      </c>
      <c r="D11" s="60">
        <v>4</v>
      </c>
      <c r="E11" s="61">
        <v>4</v>
      </c>
      <c r="F11" s="61">
        <v>4</v>
      </c>
      <c r="G11" s="110" t="s">
        <v>110</v>
      </c>
      <c r="H11" s="107">
        <v>100</v>
      </c>
      <c r="I11" s="106">
        <v>100</v>
      </c>
      <c r="J11" s="106">
        <v>100</v>
      </c>
      <c r="K11" s="28"/>
    </row>
    <row r="12" spans="1:11" s="3" customFormat="1" ht="54.6" customHeight="1">
      <c r="A12" s="106"/>
      <c r="B12" s="93"/>
      <c r="C12" s="55" t="s">
        <v>62</v>
      </c>
      <c r="D12" s="37">
        <v>409</v>
      </c>
      <c r="E12" s="38">
        <v>285.48</v>
      </c>
      <c r="F12" s="38">
        <v>285.48</v>
      </c>
      <c r="G12" s="110"/>
      <c r="H12" s="108"/>
      <c r="I12" s="106"/>
      <c r="J12" s="106"/>
      <c r="K12" s="28"/>
    </row>
    <row r="13" spans="1:11" ht="57.75" customHeight="1">
      <c r="A13" s="111" t="s">
        <v>80</v>
      </c>
      <c r="B13" s="93" t="s">
        <v>12</v>
      </c>
      <c r="C13" s="55" t="s">
        <v>10</v>
      </c>
      <c r="D13" s="60">
        <v>2</v>
      </c>
      <c r="E13" s="61">
        <v>2</v>
      </c>
      <c r="F13" s="61">
        <v>2</v>
      </c>
      <c r="G13" s="109" t="s">
        <v>111</v>
      </c>
      <c r="H13" s="76">
        <v>100</v>
      </c>
      <c r="I13" s="106">
        <v>100</v>
      </c>
      <c r="J13" s="106">
        <v>100</v>
      </c>
      <c r="K13" s="28"/>
    </row>
    <row r="14" spans="1:11" ht="51.6" customHeight="1">
      <c r="A14" s="111"/>
      <c r="B14" s="93"/>
      <c r="C14" s="55" t="s">
        <v>62</v>
      </c>
      <c r="D14" s="37">
        <v>100.92</v>
      </c>
      <c r="E14" s="38">
        <v>124.53</v>
      </c>
      <c r="F14" s="38">
        <v>124.53</v>
      </c>
      <c r="G14" s="109"/>
      <c r="H14" s="77"/>
      <c r="I14" s="106"/>
      <c r="J14" s="106"/>
      <c r="K14" s="28"/>
    </row>
    <row r="15" spans="1:11" ht="41.25" customHeight="1">
      <c r="A15" s="111" t="s">
        <v>81</v>
      </c>
      <c r="B15" s="93" t="s">
        <v>44</v>
      </c>
      <c r="C15" s="55" t="s">
        <v>10</v>
      </c>
      <c r="D15" s="60">
        <v>2</v>
      </c>
      <c r="E15" s="61">
        <v>2</v>
      </c>
      <c r="F15" s="61">
        <v>2</v>
      </c>
      <c r="G15" s="93" t="s">
        <v>112</v>
      </c>
      <c r="H15" s="76">
        <v>0</v>
      </c>
      <c r="I15" s="106">
        <v>0</v>
      </c>
      <c r="J15" s="106">
        <v>0</v>
      </c>
      <c r="K15" s="28"/>
    </row>
    <row r="16" spans="1:11" ht="127.15" customHeight="1">
      <c r="A16" s="111"/>
      <c r="B16" s="93"/>
      <c r="C16" s="55" t="s">
        <v>62</v>
      </c>
      <c r="D16" s="37">
        <v>151.69999999999999</v>
      </c>
      <c r="E16" s="38">
        <v>124.53</v>
      </c>
      <c r="F16" s="38">
        <v>124.53</v>
      </c>
      <c r="G16" s="93"/>
      <c r="H16" s="77"/>
      <c r="I16" s="106"/>
      <c r="J16" s="106"/>
      <c r="K16" s="28"/>
    </row>
    <row r="17" spans="1:13" ht="94.5" customHeight="1">
      <c r="A17" s="111" t="s">
        <v>82</v>
      </c>
      <c r="B17" s="93" t="s">
        <v>27</v>
      </c>
      <c r="C17" s="55" t="s">
        <v>11</v>
      </c>
      <c r="D17" s="60">
        <v>175000</v>
      </c>
      <c r="E17" s="61">
        <v>233200</v>
      </c>
      <c r="F17" s="61">
        <v>233200</v>
      </c>
      <c r="G17" s="93" t="s">
        <v>113</v>
      </c>
      <c r="H17" s="76">
        <v>0</v>
      </c>
      <c r="I17" s="106">
        <v>0</v>
      </c>
      <c r="J17" s="106">
        <v>0</v>
      </c>
      <c r="K17" s="28"/>
    </row>
    <row r="18" spans="1:13" ht="54.6" customHeight="1">
      <c r="A18" s="111"/>
      <c r="B18" s="93"/>
      <c r="C18" s="55" t="s">
        <v>62</v>
      </c>
      <c r="D18" s="37">
        <v>28151.9</v>
      </c>
      <c r="E18" s="38">
        <v>24616.92</v>
      </c>
      <c r="F18" s="38">
        <v>24616.92</v>
      </c>
      <c r="G18" s="93"/>
      <c r="H18" s="77"/>
      <c r="I18" s="106"/>
      <c r="J18" s="106"/>
      <c r="K18" s="28"/>
    </row>
    <row r="19" spans="1:13" ht="51.6" customHeight="1">
      <c r="A19" s="111" t="s">
        <v>83</v>
      </c>
      <c r="B19" s="93" t="s">
        <v>28</v>
      </c>
      <c r="C19" s="55" t="s">
        <v>13</v>
      </c>
      <c r="D19" s="60">
        <v>50</v>
      </c>
      <c r="E19" s="38">
        <v>650</v>
      </c>
      <c r="F19" s="61">
        <v>650</v>
      </c>
      <c r="G19" s="110" t="s">
        <v>114</v>
      </c>
      <c r="H19" s="107">
        <v>100</v>
      </c>
      <c r="I19" s="106">
        <v>100</v>
      </c>
      <c r="J19" s="106">
        <v>100</v>
      </c>
      <c r="K19" s="28"/>
    </row>
    <row r="20" spans="1:13" ht="61.9" customHeight="1">
      <c r="A20" s="111"/>
      <c r="B20" s="93"/>
      <c r="C20" s="55" t="s">
        <v>62</v>
      </c>
      <c r="D20" s="37">
        <v>13849.13</v>
      </c>
      <c r="E20" s="38">
        <v>12525.26</v>
      </c>
      <c r="F20" s="38">
        <v>12525.26</v>
      </c>
      <c r="G20" s="110"/>
      <c r="H20" s="108"/>
      <c r="I20" s="106"/>
      <c r="J20" s="106"/>
      <c r="K20" s="28"/>
    </row>
    <row r="21" spans="1:13" ht="49.15" customHeight="1">
      <c r="A21" s="111" t="s">
        <v>84</v>
      </c>
      <c r="B21" s="93" t="s">
        <v>115</v>
      </c>
      <c r="C21" s="55" t="s">
        <v>14</v>
      </c>
      <c r="D21" s="60">
        <f>606+264+26200</f>
        <v>27070</v>
      </c>
      <c r="E21" s="38">
        <f>500+21+26200</f>
        <v>26721</v>
      </c>
      <c r="F21" s="61">
        <f>500+21+26200</f>
        <v>26721</v>
      </c>
      <c r="G21" s="109" t="s">
        <v>114</v>
      </c>
      <c r="H21" s="76">
        <v>100</v>
      </c>
      <c r="I21" s="106">
        <v>100</v>
      </c>
      <c r="J21" s="106">
        <v>100</v>
      </c>
      <c r="K21" s="28"/>
    </row>
    <row r="22" spans="1:13" ht="55.15" customHeight="1">
      <c r="A22" s="111"/>
      <c r="B22" s="93"/>
      <c r="C22" s="55" t="s">
        <v>62</v>
      </c>
      <c r="D22" s="37">
        <f>3087.62+3891.88+17360.7</f>
        <v>24340.2</v>
      </c>
      <c r="E22" s="38">
        <f>2173.1+3840.9+22763.8+3428.9</f>
        <v>32206.7</v>
      </c>
      <c r="F22" s="38">
        <f>2173.1+3840.9+22763.8+3428.9</f>
        <v>32206.7</v>
      </c>
      <c r="G22" s="109"/>
      <c r="H22" s="77"/>
      <c r="I22" s="106"/>
      <c r="J22" s="106"/>
      <c r="K22" s="28"/>
    </row>
    <row r="23" spans="1:13" ht="38.25" customHeight="1">
      <c r="A23" s="111" t="s">
        <v>85</v>
      </c>
      <c r="B23" s="93" t="s">
        <v>29</v>
      </c>
      <c r="C23" s="55" t="s">
        <v>92</v>
      </c>
      <c r="D23" s="60">
        <v>3000</v>
      </c>
      <c r="E23" s="38">
        <v>3450</v>
      </c>
      <c r="F23" s="61">
        <v>3450</v>
      </c>
      <c r="G23" s="110" t="s">
        <v>116</v>
      </c>
      <c r="H23" s="107">
        <v>100</v>
      </c>
      <c r="I23" s="106">
        <v>100</v>
      </c>
      <c r="J23" s="106">
        <v>100</v>
      </c>
      <c r="K23" s="28"/>
    </row>
    <row r="24" spans="1:13" ht="44.25" customHeight="1">
      <c r="A24" s="111"/>
      <c r="B24" s="93"/>
      <c r="C24" s="55" t="s">
        <v>62</v>
      </c>
      <c r="D24" s="37">
        <v>6210.53</v>
      </c>
      <c r="E24" s="38">
        <v>5740.42</v>
      </c>
      <c r="F24" s="38">
        <v>5740.42</v>
      </c>
      <c r="G24" s="110"/>
      <c r="H24" s="108"/>
      <c r="I24" s="106"/>
      <c r="J24" s="106"/>
      <c r="K24" s="28"/>
    </row>
    <row r="25" spans="1:13" ht="45.75" customHeight="1">
      <c r="A25" s="111" t="s">
        <v>86</v>
      </c>
      <c r="B25" s="93" t="s">
        <v>8</v>
      </c>
      <c r="C25" s="55" t="s">
        <v>15</v>
      </c>
      <c r="D25" s="60">
        <v>3000</v>
      </c>
      <c r="E25" s="38">
        <v>3450</v>
      </c>
      <c r="F25" s="61">
        <v>3450</v>
      </c>
      <c r="G25" s="110" t="s">
        <v>114</v>
      </c>
      <c r="H25" s="107">
        <v>100</v>
      </c>
      <c r="I25" s="106">
        <v>100</v>
      </c>
      <c r="J25" s="106">
        <v>100</v>
      </c>
      <c r="K25" s="28"/>
    </row>
    <row r="26" spans="1:13" ht="56.45" customHeight="1">
      <c r="A26" s="111"/>
      <c r="B26" s="93"/>
      <c r="C26" s="55" t="s">
        <v>62</v>
      </c>
      <c r="D26" s="37">
        <v>1599.27</v>
      </c>
      <c r="E26" s="38">
        <v>1835.69</v>
      </c>
      <c r="F26" s="38">
        <v>1835.69</v>
      </c>
      <c r="G26" s="110"/>
      <c r="H26" s="108"/>
      <c r="I26" s="106"/>
      <c r="J26" s="106"/>
      <c r="K26" s="22"/>
      <c r="L26" s="22"/>
      <c r="M26" s="22"/>
    </row>
    <row r="27" spans="1:13" ht="47.25" customHeight="1">
      <c r="A27" s="111" t="s">
        <v>87</v>
      </c>
      <c r="B27" s="93" t="s">
        <v>6</v>
      </c>
      <c r="C27" s="55" t="s">
        <v>117</v>
      </c>
      <c r="D27" s="60">
        <v>65</v>
      </c>
      <c r="E27" s="38">
        <v>65</v>
      </c>
      <c r="F27" s="61">
        <v>65</v>
      </c>
      <c r="G27" s="110" t="s">
        <v>114</v>
      </c>
      <c r="H27" s="107">
        <v>100</v>
      </c>
      <c r="I27" s="106">
        <v>100</v>
      </c>
      <c r="J27" s="106">
        <v>100</v>
      </c>
      <c r="K27" s="28"/>
    </row>
    <row r="28" spans="1:13" ht="49.9" customHeight="1">
      <c r="A28" s="111"/>
      <c r="B28" s="93"/>
      <c r="C28" s="55" t="s">
        <v>62</v>
      </c>
      <c r="D28" s="37">
        <v>2667.84</v>
      </c>
      <c r="E28" s="38">
        <v>3179.41</v>
      </c>
      <c r="F28" s="38">
        <v>3179.41</v>
      </c>
      <c r="G28" s="110"/>
      <c r="H28" s="108"/>
      <c r="I28" s="106"/>
      <c r="J28" s="106"/>
      <c r="K28" s="28"/>
    </row>
    <row r="29" spans="1:13" ht="51" customHeight="1">
      <c r="A29" s="111" t="s">
        <v>88</v>
      </c>
      <c r="B29" s="93" t="s">
        <v>118</v>
      </c>
      <c r="C29" s="55" t="s">
        <v>119</v>
      </c>
      <c r="D29" s="60">
        <f>32+5</f>
        <v>37</v>
      </c>
      <c r="E29" s="38">
        <v>58</v>
      </c>
      <c r="F29" s="61">
        <v>58</v>
      </c>
      <c r="G29" s="93" t="s">
        <v>120</v>
      </c>
      <c r="H29" s="76">
        <v>0</v>
      </c>
      <c r="I29" s="106">
        <v>0</v>
      </c>
      <c r="J29" s="106">
        <v>0</v>
      </c>
      <c r="K29" s="28"/>
    </row>
    <row r="30" spans="1:13" ht="54" customHeight="1">
      <c r="A30" s="111"/>
      <c r="B30" s="93"/>
      <c r="C30" s="55" t="s">
        <v>62</v>
      </c>
      <c r="D30" s="37">
        <f>3728.81+11445.9</f>
        <v>15174.71</v>
      </c>
      <c r="E30" s="38">
        <f>3622.96+10894.8</f>
        <v>14517.759999999998</v>
      </c>
      <c r="F30" s="38">
        <f>3622.96+10894.8</f>
        <v>14517.759999999998</v>
      </c>
      <c r="G30" s="93"/>
      <c r="H30" s="77"/>
      <c r="I30" s="106"/>
      <c r="J30" s="106"/>
      <c r="K30" s="28"/>
    </row>
    <row r="31" spans="1:13" ht="44.25" customHeight="1">
      <c r="A31" s="111" t="s">
        <v>89</v>
      </c>
      <c r="B31" s="93" t="s">
        <v>16</v>
      </c>
      <c r="C31" s="55" t="s">
        <v>121</v>
      </c>
      <c r="D31" s="60">
        <v>203</v>
      </c>
      <c r="E31" s="38">
        <v>784</v>
      </c>
      <c r="F31" s="61">
        <v>784</v>
      </c>
      <c r="G31" s="109" t="s">
        <v>122</v>
      </c>
      <c r="H31" s="76">
        <v>100</v>
      </c>
      <c r="I31" s="106">
        <v>100</v>
      </c>
      <c r="J31" s="106">
        <v>100</v>
      </c>
      <c r="K31" s="28"/>
    </row>
    <row r="32" spans="1:13" ht="50.45" customHeight="1">
      <c r="A32" s="111"/>
      <c r="B32" s="93"/>
      <c r="C32" s="55" t="s">
        <v>62</v>
      </c>
      <c r="D32" s="37">
        <v>5284.1</v>
      </c>
      <c r="E32" s="38">
        <v>3093.3</v>
      </c>
      <c r="F32" s="38">
        <v>3093.3</v>
      </c>
      <c r="G32" s="109"/>
      <c r="H32" s="77"/>
      <c r="I32" s="106"/>
      <c r="J32" s="106"/>
      <c r="K32" s="28"/>
    </row>
    <row r="33" spans="1:12" ht="36" customHeight="1">
      <c r="A33" s="111" t="s">
        <v>90</v>
      </c>
      <c r="B33" s="93" t="s">
        <v>7</v>
      </c>
      <c r="C33" s="55" t="s">
        <v>17</v>
      </c>
      <c r="D33" s="60">
        <v>309</v>
      </c>
      <c r="E33" s="38">
        <v>309</v>
      </c>
      <c r="F33" s="61">
        <v>309</v>
      </c>
      <c r="G33" s="110" t="s">
        <v>123</v>
      </c>
      <c r="H33" s="107">
        <v>100</v>
      </c>
      <c r="I33" s="106">
        <v>100</v>
      </c>
      <c r="J33" s="106">
        <v>100</v>
      </c>
      <c r="K33" s="28"/>
    </row>
    <row r="34" spans="1:12" ht="48.6" customHeight="1">
      <c r="A34" s="111"/>
      <c r="B34" s="93"/>
      <c r="C34" s="55" t="s">
        <v>62</v>
      </c>
      <c r="D34" s="37">
        <v>3752.32</v>
      </c>
      <c r="E34" s="38">
        <v>3954.31</v>
      </c>
      <c r="F34" s="38">
        <v>3954.31</v>
      </c>
      <c r="G34" s="110"/>
      <c r="H34" s="108"/>
      <c r="I34" s="106"/>
      <c r="J34" s="106"/>
      <c r="K34" s="28"/>
    </row>
    <row r="35" spans="1:12" ht="35.450000000000003" customHeight="1">
      <c r="A35" s="111" t="s">
        <v>140</v>
      </c>
      <c r="B35" s="93" t="s">
        <v>18</v>
      </c>
      <c r="C35" s="55" t="s">
        <v>124</v>
      </c>
      <c r="D35" s="60">
        <v>7300</v>
      </c>
      <c r="E35" s="38">
        <v>7300</v>
      </c>
      <c r="F35" s="61">
        <v>7300</v>
      </c>
      <c r="G35" s="93" t="s">
        <v>125</v>
      </c>
      <c r="H35" s="76" t="s">
        <v>126</v>
      </c>
      <c r="I35" s="106" t="s">
        <v>127</v>
      </c>
      <c r="J35" s="106" t="s">
        <v>127</v>
      </c>
      <c r="K35" s="28"/>
    </row>
    <row r="36" spans="1:12" ht="51.6" customHeight="1">
      <c r="A36" s="111"/>
      <c r="B36" s="93"/>
      <c r="C36" s="55" t="s">
        <v>62</v>
      </c>
      <c r="D36" s="37">
        <v>4904.3</v>
      </c>
      <c r="E36" s="38">
        <v>6690.3</v>
      </c>
      <c r="F36" s="38">
        <v>6690.3</v>
      </c>
      <c r="G36" s="93"/>
      <c r="H36" s="77"/>
      <c r="I36" s="106"/>
      <c r="J36" s="106"/>
      <c r="K36" s="28"/>
    </row>
    <row r="37" spans="1:12" ht="37.15" customHeight="1">
      <c r="A37" s="111" t="s">
        <v>141</v>
      </c>
      <c r="B37" s="93" t="s">
        <v>19</v>
      </c>
      <c r="C37" s="55" t="s">
        <v>128</v>
      </c>
      <c r="D37" s="60">
        <v>15</v>
      </c>
      <c r="E37" s="38">
        <v>15</v>
      </c>
      <c r="F37" s="61">
        <v>15</v>
      </c>
      <c r="G37" s="109" t="s">
        <v>129</v>
      </c>
      <c r="H37" s="76">
        <v>100</v>
      </c>
      <c r="I37" s="106">
        <v>100</v>
      </c>
      <c r="J37" s="106">
        <v>100</v>
      </c>
      <c r="K37" s="28"/>
    </row>
    <row r="38" spans="1:12" ht="52.15" customHeight="1">
      <c r="A38" s="111"/>
      <c r="B38" s="93"/>
      <c r="C38" s="55" t="s">
        <v>62</v>
      </c>
      <c r="D38" s="37">
        <v>5277.7</v>
      </c>
      <c r="E38" s="38">
        <v>15036.4</v>
      </c>
      <c r="F38" s="38">
        <v>15036.4</v>
      </c>
      <c r="G38" s="109"/>
      <c r="H38" s="77"/>
      <c r="I38" s="106"/>
      <c r="J38" s="106"/>
      <c r="K38" s="28"/>
    </row>
    <row r="39" spans="1:12" ht="36.75" customHeight="1">
      <c r="A39" s="127" t="s">
        <v>142</v>
      </c>
      <c r="B39" s="93" t="s">
        <v>130</v>
      </c>
      <c r="C39" s="55" t="s">
        <v>131</v>
      </c>
      <c r="D39" s="60"/>
      <c r="E39" s="38">
        <v>1300</v>
      </c>
      <c r="F39" s="61">
        <v>1300</v>
      </c>
      <c r="G39" s="109" t="s">
        <v>129</v>
      </c>
      <c r="H39" s="76">
        <v>100</v>
      </c>
      <c r="I39" s="106">
        <v>100</v>
      </c>
      <c r="J39" s="106">
        <v>100</v>
      </c>
      <c r="K39" s="28"/>
    </row>
    <row r="40" spans="1:12" ht="47.45" customHeight="1">
      <c r="A40" s="128"/>
      <c r="B40" s="93"/>
      <c r="C40" s="55" t="s">
        <v>62</v>
      </c>
      <c r="D40" s="37"/>
      <c r="E40" s="38">
        <v>3289.8</v>
      </c>
      <c r="F40" s="38">
        <v>3289.8</v>
      </c>
      <c r="G40" s="109"/>
      <c r="H40" s="77"/>
      <c r="I40" s="106"/>
      <c r="J40" s="106"/>
      <c r="K40" s="28"/>
      <c r="L40" s="28"/>
    </row>
    <row r="41" spans="1:12" ht="47.45" customHeight="1">
      <c r="A41" s="111" t="s">
        <v>143</v>
      </c>
      <c r="B41" s="93" t="s">
        <v>20</v>
      </c>
      <c r="C41" s="55" t="s">
        <v>55</v>
      </c>
      <c r="D41" s="60">
        <v>26</v>
      </c>
      <c r="E41" s="61">
        <v>37</v>
      </c>
      <c r="F41" s="61">
        <v>37</v>
      </c>
      <c r="G41" s="93" t="s">
        <v>132</v>
      </c>
      <c r="H41" s="76">
        <v>100</v>
      </c>
      <c r="I41" s="106">
        <v>100</v>
      </c>
      <c r="J41" s="106">
        <v>100</v>
      </c>
      <c r="K41" s="28"/>
      <c r="L41" s="28"/>
    </row>
    <row r="42" spans="1:12" ht="47.45" customHeight="1">
      <c r="A42" s="111"/>
      <c r="B42" s="93"/>
      <c r="C42" s="55" t="s">
        <v>62</v>
      </c>
      <c r="D42" s="37">
        <v>10293.799999999999</v>
      </c>
      <c r="E42" s="38">
        <v>11214.79</v>
      </c>
      <c r="F42" s="38">
        <v>11214.79</v>
      </c>
      <c r="G42" s="93"/>
      <c r="H42" s="77"/>
      <c r="I42" s="106"/>
      <c r="J42" s="106"/>
      <c r="K42" s="28"/>
      <c r="L42" s="28"/>
    </row>
    <row r="43" spans="1:12" ht="36.75" customHeight="1">
      <c r="A43" s="111" t="s">
        <v>144</v>
      </c>
      <c r="B43" s="93" t="s">
        <v>93</v>
      </c>
      <c r="C43" s="55" t="s">
        <v>94</v>
      </c>
      <c r="D43" s="60">
        <v>3</v>
      </c>
      <c r="E43" s="61">
        <v>4</v>
      </c>
      <c r="F43" s="61">
        <v>4</v>
      </c>
      <c r="G43" s="93" t="s">
        <v>133</v>
      </c>
      <c r="H43" s="76">
        <v>100</v>
      </c>
      <c r="I43" s="106">
        <v>100</v>
      </c>
      <c r="J43" s="106">
        <v>100</v>
      </c>
      <c r="K43" s="28"/>
    </row>
    <row r="44" spans="1:12" ht="49.15" customHeight="1">
      <c r="A44" s="111"/>
      <c r="B44" s="93"/>
      <c r="C44" s="55" t="s">
        <v>62</v>
      </c>
      <c r="D44" s="37">
        <v>4574.1000000000004</v>
      </c>
      <c r="E44" s="38">
        <v>5740.03</v>
      </c>
      <c r="F44" s="38">
        <v>5740.03</v>
      </c>
      <c r="G44" s="93"/>
      <c r="H44" s="77"/>
      <c r="I44" s="106"/>
      <c r="J44" s="106"/>
      <c r="K44" s="28"/>
    </row>
    <row r="45" spans="1:12" ht="48.6" customHeight="1">
      <c r="A45" s="111" t="s">
        <v>145</v>
      </c>
      <c r="B45" s="93" t="s">
        <v>95</v>
      </c>
      <c r="C45" s="55" t="s">
        <v>94</v>
      </c>
      <c r="D45" s="60">
        <v>2</v>
      </c>
      <c r="E45" s="61">
        <v>2</v>
      </c>
      <c r="F45" s="61">
        <v>2</v>
      </c>
      <c r="G45" s="93" t="s">
        <v>133</v>
      </c>
      <c r="H45" s="76">
        <v>100</v>
      </c>
      <c r="I45" s="106">
        <v>100</v>
      </c>
      <c r="J45" s="106">
        <v>100</v>
      </c>
      <c r="K45" s="28"/>
      <c r="L45" s="28"/>
    </row>
    <row r="46" spans="1:12" ht="52.15" customHeight="1">
      <c r="A46" s="111"/>
      <c r="B46" s="93"/>
      <c r="C46" s="55" t="s">
        <v>62</v>
      </c>
      <c r="D46" s="37">
        <v>5244.1</v>
      </c>
      <c r="E46" s="38">
        <v>3357.34</v>
      </c>
      <c r="F46" s="38">
        <v>3357.34</v>
      </c>
      <c r="G46" s="93"/>
      <c r="H46" s="77"/>
      <c r="I46" s="106"/>
      <c r="J46" s="106"/>
      <c r="K46" s="28"/>
    </row>
    <row r="47" spans="1:12" ht="39.6" customHeight="1">
      <c r="A47" s="111" t="s">
        <v>146</v>
      </c>
      <c r="B47" s="93" t="s">
        <v>5</v>
      </c>
      <c r="C47" s="55" t="s">
        <v>21</v>
      </c>
      <c r="D47" s="60">
        <v>1204</v>
      </c>
      <c r="E47" s="61">
        <v>1262</v>
      </c>
      <c r="F47" s="61">
        <v>1262</v>
      </c>
      <c r="G47" s="93" t="s">
        <v>134</v>
      </c>
      <c r="H47" s="76">
        <v>70</v>
      </c>
      <c r="I47" s="106">
        <v>70</v>
      </c>
      <c r="J47" s="106">
        <v>70</v>
      </c>
      <c r="K47" s="28"/>
    </row>
    <row r="48" spans="1:12" ht="44.45" customHeight="1">
      <c r="A48" s="111"/>
      <c r="B48" s="93"/>
      <c r="C48" s="55" t="s">
        <v>62</v>
      </c>
      <c r="D48" s="37">
        <v>81356.800000000003</v>
      </c>
      <c r="E48" s="38">
        <v>86554.26</v>
      </c>
      <c r="F48" s="38">
        <v>86554.26</v>
      </c>
      <c r="G48" s="93"/>
      <c r="H48" s="77"/>
      <c r="I48" s="106"/>
      <c r="J48" s="106"/>
      <c r="K48" s="28"/>
    </row>
    <row r="49" spans="1:11" ht="39" customHeight="1">
      <c r="A49" s="127" t="s">
        <v>147</v>
      </c>
      <c r="B49" s="93" t="s">
        <v>135</v>
      </c>
      <c r="C49" s="55" t="s">
        <v>21</v>
      </c>
      <c r="D49" s="60"/>
      <c r="E49" s="61">
        <v>25</v>
      </c>
      <c r="F49" s="61">
        <v>25</v>
      </c>
      <c r="G49" s="93" t="s">
        <v>136</v>
      </c>
      <c r="H49" s="76">
        <v>0</v>
      </c>
      <c r="I49" s="106">
        <v>0</v>
      </c>
      <c r="J49" s="106">
        <v>0</v>
      </c>
      <c r="K49" s="28"/>
    </row>
    <row r="50" spans="1:11" ht="49.9" customHeight="1">
      <c r="A50" s="128"/>
      <c r="B50" s="93"/>
      <c r="C50" s="55" t="s">
        <v>62</v>
      </c>
      <c r="D50" s="37"/>
      <c r="E50" s="38">
        <v>6178.54</v>
      </c>
      <c r="F50" s="38">
        <v>6178.54</v>
      </c>
      <c r="G50" s="93"/>
      <c r="H50" s="77"/>
      <c r="I50" s="106"/>
      <c r="J50" s="106"/>
      <c r="K50" s="28"/>
    </row>
    <row r="51" spans="1:11" ht="35.25" customHeight="1">
      <c r="A51" s="111" t="s">
        <v>148</v>
      </c>
      <c r="B51" s="93" t="s">
        <v>2</v>
      </c>
      <c r="C51" s="55" t="s">
        <v>11</v>
      </c>
      <c r="D51" s="60">
        <v>20000</v>
      </c>
      <c r="E51" s="61">
        <v>32450</v>
      </c>
      <c r="F51" s="61">
        <v>32450</v>
      </c>
      <c r="G51" s="109" t="s">
        <v>137</v>
      </c>
      <c r="H51" s="76">
        <v>100</v>
      </c>
      <c r="I51" s="106">
        <v>100</v>
      </c>
      <c r="J51" s="106">
        <v>100</v>
      </c>
      <c r="K51" s="28"/>
    </row>
    <row r="52" spans="1:11" ht="46.15" customHeight="1">
      <c r="A52" s="111"/>
      <c r="B52" s="93"/>
      <c r="C52" s="55" t="s">
        <v>62</v>
      </c>
      <c r="D52" s="37">
        <v>19907.41</v>
      </c>
      <c r="E52" s="38">
        <v>32341.06</v>
      </c>
      <c r="F52" s="38">
        <v>32341.06</v>
      </c>
      <c r="G52" s="109"/>
      <c r="H52" s="77"/>
      <c r="I52" s="106"/>
      <c r="J52" s="106"/>
      <c r="K52" s="28"/>
    </row>
    <row r="53" spans="1:11" ht="35.25" customHeight="1">
      <c r="A53" s="111" t="s">
        <v>149</v>
      </c>
      <c r="B53" s="93" t="s">
        <v>22</v>
      </c>
      <c r="C53" s="55" t="s">
        <v>10</v>
      </c>
      <c r="D53" s="60">
        <v>2</v>
      </c>
      <c r="E53" s="61">
        <v>2</v>
      </c>
      <c r="F53" s="61">
        <v>2</v>
      </c>
      <c r="G53" s="93" t="s">
        <v>138</v>
      </c>
      <c r="H53" s="76">
        <v>0</v>
      </c>
      <c r="I53" s="106">
        <v>0</v>
      </c>
      <c r="J53" s="106">
        <v>0</v>
      </c>
      <c r="K53" s="28"/>
    </row>
    <row r="54" spans="1:11" ht="51" customHeight="1">
      <c r="A54" s="111"/>
      <c r="B54" s="93"/>
      <c r="C54" s="55" t="s">
        <v>62</v>
      </c>
      <c r="D54" s="37">
        <v>6974.74</v>
      </c>
      <c r="E54" s="38">
        <v>5215.71</v>
      </c>
      <c r="F54" s="38">
        <v>5215.71</v>
      </c>
      <c r="G54" s="93"/>
      <c r="H54" s="77"/>
      <c r="I54" s="106"/>
      <c r="J54" s="106"/>
      <c r="K54" s="28"/>
    </row>
    <row r="55" spans="1:11" ht="67.150000000000006" customHeight="1">
      <c r="A55" s="111" t="s">
        <v>150</v>
      </c>
      <c r="B55" s="93" t="s">
        <v>96</v>
      </c>
      <c r="C55" s="55" t="s">
        <v>10</v>
      </c>
      <c r="D55" s="60">
        <v>54</v>
      </c>
      <c r="E55" s="61">
        <v>84</v>
      </c>
      <c r="F55" s="61">
        <v>84</v>
      </c>
      <c r="G55" s="109" t="s">
        <v>156</v>
      </c>
      <c r="H55" s="76">
        <v>100</v>
      </c>
      <c r="I55" s="106">
        <v>100</v>
      </c>
      <c r="J55" s="106">
        <v>100</v>
      </c>
      <c r="K55" s="28"/>
    </row>
    <row r="56" spans="1:11" ht="76.150000000000006" customHeight="1">
      <c r="A56" s="111"/>
      <c r="B56" s="93"/>
      <c r="C56" s="55" t="s">
        <v>62</v>
      </c>
      <c r="D56" s="37">
        <v>11525.69</v>
      </c>
      <c r="E56" s="38">
        <v>11700.91</v>
      </c>
      <c r="F56" s="38">
        <v>11700.91</v>
      </c>
      <c r="G56" s="109"/>
      <c r="H56" s="77"/>
      <c r="I56" s="106"/>
      <c r="J56" s="106"/>
      <c r="K56" s="28"/>
    </row>
    <row r="57" spans="1:11" ht="38.25" customHeight="1">
      <c r="A57" s="111" t="s">
        <v>151</v>
      </c>
      <c r="B57" s="93" t="s">
        <v>4</v>
      </c>
      <c r="C57" s="55" t="s">
        <v>10</v>
      </c>
      <c r="D57" s="60">
        <v>40</v>
      </c>
      <c r="E57" s="61">
        <v>40</v>
      </c>
      <c r="F57" s="61">
        <v>40</v>
      </c>
      <c r="G57" s="109" t="s">
        <v>122</v>
      </c>
      <c r="H57" s="76">
        <v>100</v>
      </c>
      <c r="I57" s="106">
        <v>100</v>
      </c>
      <c r="J57" s="106">
        <v>100</v>
      </c>
      <c r="K57" s="28"/>
    </row>
    <row r="58" spans="1:11" ht="46.9" customHeight="1">
      <c r="A58" s="111"/>
      <c r="B58" s="93"/>
      <c r="C58" s="55" t="s">
        <v>62</v>
      </c>
      <c r="D58" s="37">
        <v>4759.7299999999996</v>
      </c>
      <c r="E58" s="38">
        <v>4994.46</v>
      </c>
      <c r="F58" s="38">
        <v>4994.46</v>
      </c>
      <c r="G58" s="109"/>
      <c r="H58" s="77"/>
      <c r="I58" s="106"/>
      <c r="J58" s="106"/>
      <c r="K58" s="28"/>
    </row>
    <row r="59" spans="1:11" ht="40.9" customHeight="1">
      <c r="A59" s="111" t="s">
        <v>152</v>
      </c>
      <c r="B59" s="93" t="s">
        <v>23</v>
      </c>
      <c r="C59" s="55" t="s">
        <v>10</v>
      </c>
      <c r="D59" s="60">
        <v>4</v>
      </c>
      <c r="E59" s="61">
        <v>4</v>
      </c>
      <c r="F59" s="61">
        <v>4</v>
      </c>
      <c r="G59" s="109" t="s">
        <v>122</v>
      </c>
      <c r="H59" s="76">
        <v>100</v>
      </c>
      <c r="I59" s="106">
        <v>100</v>
      </c>
      <c r="J59" s="106">
        <v>100</v>
      </c>
      <c r="K59" s="28"/>
    </row>
    <row r="60" spans="1:11" ht="58.15" customHeight="1">
      <c r="A60" s="111"/>
      <c r="B60" s="93"/>
      <c r="C60" s="55" t="s">
        <v>62</v>
      </c>
      <c r="D60" s="37">
        <v>2370.56</v>
      </c>
      <c r="E60" s="38">
        <v>1539.52</v>
      </c>
      <c r="F60" s="38">
        <v>1539.52</v>
      </c>
      <c r="G60" s="109"/>
      <c r="H60" s="77"/>
      <c r="I60" s="106"/>
      <c r="J60" s="106"/>
      <c r="K60" s="28"/>
    </row>
    <row r="61" spans="1:11" ht="58.15" customHeight="1">
      <c r="A61" s="111" t="s">
        <v>153</v>
      </c>
      <c r="B61" s="93" t="s">
        <v>24</v>
      </c>
      <c r="C61" s="55" t="s">
        <v>25</v>
      </c>
      <c r="D61" s="60">
        <v>30</v>
      </c>
      <c r="E61" s="61">
        <v>30</v>
      </c>
      <c r="F61" s="61">
        <v>30</v>
      </c>
      <c r="G61" s="110" t="s">
        <v>114</v>
      </c>
      <c r="H61" s="107">
        <v>100</v>
      </c>
      <c r="I61" s="106">
        <v>100</v>
      </c>
      <c r="J61" s="106">
        <v>100</v>
      </c>
      <c r="K61" s="28"/>
    </row>
    <row r="62" spans="1:11" ht="58.15" customHeight="1">
      <c r="A62" s="111"/>
      <c r="B62" s="93"/>
      <c r="C62" s="55" t="s">
        <v>62</v>
      </c>
      <c r="D62" s="37">
        <v>2109.4699999999998</v>
      </c>
      <c r="E62" s="38">
        <v>2455.87</v>
      </c>
      <c r="F62" s="38">
        <v>2455.87</v>
      </c>
      <c r="G62" s="110"/>
      <c r="H62" s="108"/>
      <c r="I62" s="106"/>
      <c r="J62" s="106"/>
      <c r="K62" s="28"/>
    </row>
    <row r="63" spans="1:11" ht="58.15" customHeight="1">
      <c r="A63" s="111" t="s">
        <v>154</v>
      </c>
      <c r="B63" s="93" t="s">
        <v>97</v>
      </c>
      <c r="C63" s="55" t="s">
        <v>11</v>
      </c>
      <c r="D63" s="60">
        <f>3480+7</f>
        <v>3487</v>
      </c>
      <c r="E63" s="61">
        <f>4440+7</f>
        <v>4447</v>
      </c>
      <c r="F63" s="61">
        <f>4440+7</f>
        <v>4447</v>
      </c>
      <c r="G63" s="110" t="s">
        <v>114</v>
      </c>
      <c r="H63" s="107">
        <v>100</v>
      </c>
      <c r="I63" s="106">
        <v>100</v>
      </c>
      <c r="J63" s="106">
        <v>100</v>
      </c>
      <c r="K63" s="28"/>
    </row>
    <row r="64" spans="1:11" ht="58.15" customHeight="1">
      <c r="A64" s="111"/>
      <c r="B64" s="93"/>
      <c r="C64" s="55" t="s">
        <v>62</v>
      </c>
      <c r="D64" s="37">
        <f>27285.4+210.96</f>
        <v>27496.36</v>
      </c>
      <c r="E64" s="38">
        <f>27085.25+245.03+7703.72-440.3</f>
        <v>34593.699999999997</v>
      </c>
      <c r="F64" s="38">
        <f>27085.25+245.03+7703.72-440.3</f>
        <v>34593.699999999997</v>
      </c>
      <c r="G64" s="110"/>
      <c r="H64" s="108"/>
      <c r="I64" s="106"/>
      <c r="J64" s="106"/>
      <c r="K64" s="28"/>
    </row>
    <row r="65" spans="1:11" ht="52.5" customHeight="1">
      <c r="A65" s="111" t="s">
        <v>155</v>
      </c>
      <c r="B65" s="93" t="s">
        <v>3</v>
      </c>
      <c r="C65" s="55" t="s">
        <v>98</v>
      </c>
      <c r="D65" s="60">
        <v>104</v>
      </c>
      <c r="E65" s="61">
        <v>104</v>
      </c>
      <c r="F65" s="61">
        <v>104</v>
      </c>
      <c r="G65" s="93" t="s">
        <v>139</v>
      </c>
      <c r="H65" s="76">
        <v>100</v>
      </c>
      <c r="I65" s="106">
        <v>100</v>
      </c>
      <c r="J65" s="106">
        <v>100</v>
      </c>
      <c r="K65" s="28"/>
    </row>
    <row r="66" spans="1:11" ht="54" customHeight="1">
      <c r="A66" s="111"/>
      <c r="B66" s="93"/>
      <c r="C66" s="55" t="s">
        <v>62</v>
      </c>
      <c r="D66" s="37">
        <v>8520.32</v>
      </c>
      <c r="E66" s="38">
        <v>9202.2800000000007</v>
      </c>
      <c r="F66" s="38">
        <v>9202.2800000000007</v>
      </c>
      <c r="G66" s="93"/>
      <c r="H66" s="77"/>
      <c r="I66" s="106"/>
      <c r="J66" s="106"/>
      <c r="K66" s="28"/>
    </row>
    <row r="67" spans="1:11" s="3" customFormat="1" ht="24" customHeight="1">
      <c r="A67" s="10" t="s">
        <v>33</v>
      </c>
      <c r="B67" s="94" t="s">
        <v>34</v>
      </c>
      <c r="C67" s="95"/>
      <c r="D67" s="95"/>
      <c r="E67" s="95"/>
      <c r="F67" s="95"/>
      <c r="G67" s="95"/>
      <c r="H67" s="95"/>
      <c r="I67" s="95"/>
      <c r="J67" s="96"/>
      <c r="K67" s="27"/>
    </row>
    <row r="68" spans="1:11" s="3" customFormat="1" ht="42.6" customHeight="1">
      <c r="A68" s="68" t="s">
        <v>78</v>
      </c>
      <c r="B68" s="89" t="s">
        <v>35</v>
      </c>
      <c r="C68" s="98" t="s">
        <v>36</v>
      </c>
      <c r="D68" s="100">
        <v>2909</v>
      </c>
      <c r="E68" s="102">
        <v>2896</v>
      </c>
      <c r="F68" s="104">
        <v>2896</v>
      </c>
      <c r="G68" s="83" t="s">
        <v>45</v>
      </c>
      <c r="H68" s="85"/>
      <c r="I68" s="85"/>
      <c r="J68" s="85"/>
      <c r="K68" s="29"/>
    </row>
    <row r="69" spans="1:11" s="3" customFormat="1" ht="19.899999999999999" customHeight="1">
      <c r="A69" s="69"/>
      <c r="B69" s="97"/>
      <c r="C69" s="99"/>
      <c r="D69" s="101"/>
      <c r="E69" s="103"/>
      <c r="F69" s="105"/>
      <c r="G69" s="87"/>
      <c r="H69" s="88"/>
      <c r="I69" s="88"/>
      <c r="J69" s="88"/>
      <c r="K69" s="29"/>
    </row>
    <row r="70" spans="1:11" s="3" customFormat="1" ht="42.6" customHeight="1">
      <c r="A70" s="69"/>
      <c r="B70" s="97"/>
      <c r="C70" s="57" t="s">
        <v>46</v>
      </c>
      <c r="D70" s="43">
        <v>11052</v>
      </c>
      <c r="E70" s="44">
        <v>8433</v>
      </c>
      <c r="F70" s="45">
        <v>8465</v>
      </c>
      <c r="G70" s="87"/>
      <c r="H70" s="88"/>
      <c r="I70" s="88"/>
      <c r="J70" s="88"/>
      <c r="K70" s="29"/>
    </row>
    <row r="71" spans="1:11" s="3" customFormat="1" ht="49.15" customHeight="1">
      <c r="A71" s="70"/>
      <c r="B71" s="90"/>
      <c r="C71" s="57" t="s">
        <v>62</v>
      </c>
      <c r="D71" s="46">
        <v>708716.4</v>
      </c>
      <c r="E71" s="38">
        <v>764998.6</v>
      </c>
      <c r="F71" s="38">
        <v>762028.5</v>
      </c>
      <c r="G71" s="84"/>
      <c r="H71" s="86"/>
      <c r="I71" s="86"/>
      <c r="J71" s="86"/>
      <c r="K71" s="29"/>
    </row>
    <row r="72" spans="1:11" s="3" customFormat="1" ht="42.6" customHeight="1">
      <c r="A72" s="80" t="s">
        <v>79</v>
      </c>
      <c r="B72" s="89" t="s">
        <v>37</v>
      </c>
      <c r="C72" s="57" t="s">
        <v>36</v>
      </c>
      <c r="D72" s="42">
        <v>2717</v>
      </c>
      <c r="E72" s="44">
        <v>2720</v>
      </c>
      <c r="F72" s="45">
        <v>2720</v>
      </c>
      <c r="G72" s="83" t="s">
        <v>45</v>
      </c>
      <c r="H72" s="85"/>
      <c r="I72" s="85"/>
      <c r="J72" s="85"/>
      <c r="K72" s="29"/>
    </row>
    <row r="73" spans="1:11" s="3" customFormat="1" ht="50.45" customHeight="1">
      <c r="A73" s="82"/>
      <c r="B73" s="90"/>
      <c r="C73" s="57" t="s">
        <v>62</v>
      </c>
      <c r="D73" s="46">
        <v>369938.3</v>
      </c>
      <c r="E73" s="38">
        <v>376086.4</v>
      </c>
      <c r="F73" s="47">
        <v>374685.5</v>
      </c>
      <c r="G73" s="84"/>
      <c r="H73" s="86"/>
      <c r="I73" s="86"/>
      <c r="J73" s="86"/>
      <c r="K73" s="29"/>
    </row>
    <row r="74" spans="1:11" s="3" customFormat="1" ht="42.6" customHeight="1">
      <c r="A74" s="80" t="s">
        <v>80</v>
      </c>
      <c r="B74" s="89" t="s">
        <v>38</v>
      </c>
      <c r="C74" s="57" t="s">
        <v>36</v>
      </c>
      <c r="D74" s="42">
        <v>3049</v>
      </c>
      <c r="E74" s="44">
        <v>3054</v>
      </c>
      <c r="F74" s="45">
        <v>3054</v>
      </c>
      <c r="G74" s="83" t="s">
        <v>45</v>
      </c>
      <c r="H74" s="85"/>
      <c r="I74" s="85"/>
      <c r="J74" s="85"/>
      <c r="K74" s="29"/>
    </row>
    <row r="75" spans="1:11" s="3" customFormat="1" ht="51" customHeight="1">
      <c r="A75" s="82"/>
      <c r="B75" s="90"/>
      <c r="C75" s="57" t="s">
        <v>62</v>
      </c>
      <c r="D75" s="46">
        <v>456015.36347846931</v>
      </c>
      <c r="E75" s="38">
        <v>463594.01825608627</v>
      </c>
      <c r="F75" s="47">
        <v>461867.1</v>
      </c>
      <c r="G75" s="84"/>
      <c r="H75" s="86"/>
      <c r="I75" s="86"/>
      <c r="J75" s="86"/>
      <c r="K75" s="29"/>
    </row>
    <row r="76" spans="1:11" s="3" customFormat="1" ht="42.6" customHeight="1">
      <c r="A76" s="80" t="s">
        <v>81</v>
      </c>
      <c r="B76" s="89" t="s">
        <v>39</v>
      </c>
      <c r="C76" s="57" t="s">
        <v>36</v>
      </c>
      <c r="D76" s="42">
        <v>578</v>
      </c>
      <c r="E76" s="44">
        <v>563</v>
      </c>
      <c r="F76" s="45">
        <v>563</v>
      </c>
      <c r="G76" s="83" t="s">
        <v>45</v>
      </c>
      <c r="H76" s="85"/>
      <c r="I76" s="91"/>
      <c r="J76" s="91"/>
      <c r="K76" s="29"/>
    </row>
    <row r="77" spans="1:11" s="3" customFormat="1" ht="42.6" customHeight="1">
      <c r="A77" s="82"/>
      <c r="B77" s="90"/>
      <c r="C77" s="57" t="s">
        <v>62</v>
      </c>
      <c r="D77" s="46">
        <v>98267.1</v>
      </c>
      <c r="E77" s="38">
        <v>99900.2</v>
      </c>
      <c r="F77" s="47">
        <v>99528.1</v>
      </c>
      <c r="G77" s="84"/>
      <c r="H77" s="86"/>
      <c r="I77" s="92"/>
      <c r="J77" s="92"/>
      <c r="K77" s="29"/>
    </row>
    <row r="78" spans="1:11" s="3" customFormat="1" ht="42.6" customHeight="1">
      <c r="A78" s="80" t="s">
        <v>82</v>
      </c>
      <c r="B78" s="89" t="s">
        <v>40</v>
      </c>
      <c r="C78" s="57" t="s">
        <v>65</v>
      </c>
      <c r="D78" s="43">
        <v>120583</v>
      </c>
      <c r="E78" s="44">
        <v>212853</v>
      </c>
      <c r="F78" s="45">
        <v>212853</v>
      </c>
      <c r="G78" s="83" t="s">
        <v>45</v>
      </c>
      <c r="H78" s="85"/>
      <c r="I78" s="85"/>
      <c r="J78" s="85"/>
      <c r="K78" s="29"/>
    </row>
    <row r="79" spans="1:11" s="3" customFormat="1" ht="50.45" customHeight="1">
      <c r="A79" s="82"/>
      <c r="B79" s="90"/>
      <c r="C79" s="57" t="s">
        <v>62</v>
      </c>
      <c r="D79" s="46">
        <v>90010.6</v>
      </c>
      <c r="E79" s="47">
        <v>89103.6</v>
      </c>
      <c r="F79" s="47">
        <v>88603.6</v>
      </c>
      <c r="G79" s="84"/>
      <c r="H79" s="86"/>
      <c r="I79" s="86"/>
      <c r="J79" s="86"/>
      <c r="K79" s="29"/>
    </row>
    <row r="80" spans="1:11" s="3" customFormat="1" ht="42.6" customHeight="1">
      <c r="A80" s="80" t="s">
        <v>83</v>
      </c>
      <c r="B80" s="89" t="s">
        <v>47</v>
      </c>
      <c r="C80" s="57" t="s">
        <v>65</v>
      </c>
      <c r="D80" s="43">
        <v>14261</v>
      </c>
      <c r="E80" s="44">
        <v>127939</v>
      </c>
      <c r="F80" s="44">
        <v>127939</v>
      </c>
      <c r="G80" s="83" t="s">
        <v>45</v>
      </c>
      <c r="H80" s="85"/>
      <c r="I80" s="85"/>
      <c r="J80" s="85"/>
      <c r="K80" s="30"/>
    </row>
    <row r="81" spans="1:11" s="3" customFormat="1" ht="56.45" customHeight="1">
      <c r="A81" s="82"/>
      <c r="B81" s="90"/>
      <c r="C81" s="57" t="s">
        <v>62</v>
      </c>
      <c r="D81" s="46">
        <v>73020.399999999994</v>
      </c>
      <c r="E81" s="38">
        <v>36475.5</v>
      </c>
      <c r="F81" s="47">
        <v>36325.300000000003</v>
      </c>
      <c r="G81" s="84"/>
      <c r="H81" s="86"/>
      <c r="I81" s="86"/>
      <c r="J81" s="86"/>
      <c r="K81" s="30"/>
    </row>
    <row r="82" spans="1:11" s="3" customFormat="1" ht="42.6" customHeight="1">
      <c r="A82" s="80" t="s">
        <v>84</v>
      </c>
      <c r="B82" s="71" t="s">
        <v>56</v>
      </c>
      <c r="C82" s="13" t="s">
        <v>50</v>
      </c>
      <c r="D82" s="42">
        <v>175</v>
      </c>
      <c r="E82" s="44">
        <v>175</v>
      </c>
      <c r="F82" s="45">
        <v>178</v>
      </c>
      <c r="G82" s="83" t="s">
        <v>64</v>
      </c>
      <c r="H82" s="85" t="s">
        <v>106</v>
      </c>
      <c r="I82" s="85" t="s">
        <v>106</v>
      </c>
      <c r="J82" s="85" t="s">
        <v>107</v>
      </c>
      <c r="K82" s="29"/>
    </row>
    <row r="83" spans="1:11" s="3" customFormat="1" ht="114" customHeight="1">
      <c r="A83" s="82"/>
      <c r="B83" s="73"/>
      <c r="C83" s="13" t="s">
        <v>62</v>
      </c>
      <c r="D83" s="46">
        <v>9634</v>
      </c>
      <c r="E83" s="48">
        <v>9457.7999999999993</v>
      </c>
      <c r="F83" s="49">
        <v>9457.7999999999993</v>
      </c>
      <c r="G83" s="84"/>
      <c r="H83" s="86"/>
      <c r="I83" s="86"/>
      <c r="J83" s="86"/>
      <c r="K83" s="29"/>
    </row>
    <row r="84" spans="1:11" s="3" customFormat="1" ht="42.6" customHeight="1">
      <c r="A84" s="80" t="s">
        <v>85</v>
      </c>
      <c r="B84" s="71" t="s">
        <v>57</v>
      </c>
      <c r="C84" s="13" t="s">
        <v>50</v>
      </c>
      <c r="D84" s="43">
        <v>194</v>
      </c>
      <c r="E84" s="43">
        <v>194</v>
      </c>
      <c r="F84" s="43">
        <v>194</v>
      </c>
      <c r="G84" s="83" t="s">
        <v>72</v>
      </c>
      <c r="H84" s="85" t="s">
        <v>73</v>
      </c>
      <c r="I84" s="85" t="s">
        <v>73</v>
      </c>
      <c r="J84" s="85" t="s">
        <v>73</v>
      </c>
      <c r="K84" s="29"/>
    </row>
    <row r="85" spans="1:11" s="3" customFormat="1" ht="42.6" customHeight="1">
      <c r="A85" s="82"/>
      <c r="B85" s="73"/>
      <c r="C85" s="13" t="s">
        <v>62</v>
      </c>
      <c r="D85" s="46">
        <v>7225.5</v>
      </c>
      <c r="E85" s="38">
        <v>7093.3</v>
      </c>
      <c r="F85" s="47">
        <v>7093.3</v>
      </c>
      <c r="G85" s="84"/>
      <c r="H85" s="86"/>
      <c r="I85" s="86"/>
      <c r="J85" s="86"/>
      <c r="K85" s="29"/>
    </row>
    <row r="86" spans="1:11" s="3" customFormat="1" ht="85.9" customHeight="1">
      <c r="A86" s="80" t="s">
        <v>86</v>
      </c>
      <c r="B86" s="71" t="s">
        <v>41</v>
      </c>
      <c r="C86" s="13" t="s">
        <v>52</v>
      </c>
      <c r="D86" s="43">
        <v>960</v>
      </c>
      <c r="E86" s="43">
        <v>960</v>
      </c>
      <c r="F86" s="43">
        <v>960</v>
      </c>
      <c r="G86" s="83" t="s">
        <v>45</v>
      </c>
      <c r="H86" s="85"/>
      <c r="I86" s="85"/>
      <c r="J86" s="85"/>
      <c r="K86" s="31"/>
    </row>
    <row r="87" spans="1:11" s="3" customFormat="1" ht="60" customHeight="1">
      <c r="A87" s="82"/>
      <c r="B87" s="73"/>
      <c r="C87" s="13" t="s">
        <v>62</v>
      </c>
      <c r="D87" s="46">
        <v>7225.5</v>
      </c>
      <c r="E87" s="38">
        <v>7093.3</v>
      </c>
      <c r="F87" s="47">
        <v>7093.3</v>
      </c>
      <c r="G87" s="84"/>
      <c r="H87" s="86"/>
      <c r="I87" s="86"/>
      <c r="J87" s="86"/>
      <c r="K87" s="31"/>
    </row>
    <row r="88" spans="1:11" s="3" customFormat="1" ht="52.15" customHeight="1">
      <c r="A88" s="80" t="s">
        <v>87</v>
      </c>
      <c r="B88" s="71" t="s">
        <v>70</v>
      </c>
      <c r="C88" s="4" t="s">
        <v>66</v>
      </c>
      <c r="D88" s="44">
        <v>850</v>
      </c>
      <c r="E88" s="44">
        <v>850</v>
      </c>
      <c r="F88" s="50">
        <v>850</v>
      </c>
      <c r="G88" s="83" t="s">
        <v>45</v>
      </c>
      <c r="H88" s="85"/>
      <c r="I88" s="85"/>
      <c r="J88" s="85"/>
      <c r="K88" s="31"/>
    </row>
    <row r="89" spans="1:11" s="3" customFormat="1" ht="49.15" customHeight="1">
      <c r="A89" s="81"/>
      <c r="B89" s="72"/>
      <c r="C89" s="4" t="s">
        <v>67</v>
      </c>
      <c r="D89" s="44">
        <v>216</v>
      </c>
      <c r="E89" s="44">
        <v>216</v>
      </c>
      <c r="F89" s="50">
        <v>216</v>
      </c>
      <c r="G89" s="87"/>
      <c r="H89" s="88"/>
      <c r="I89" s="88"/>
      <c r="J89" s="88"/>
      <c r="K89" s="31"/>
    </row>
    <row r="90" spans="1:11" s="3" customFormat="1" ht="42.6" customHeight="1">
      <c r="A90" s="81"/>
      <c r="B90" s="72"/>
      <c r="C90" s="4" t="s">
        <v>68</v>
      </c>
      <c r="D90" s="44">
        <v>2</v>
      </c>
      <c r="E90" s="44">
        <v>2</v>
      </c>
      <c r="F90" s="50">
        <v>2</v>
      </c>
      <c r="G90" s="87"/>
      <c r="H90" s="88"/>
      <c r="I90" s="88"/>
      <c r="J90" s="88"/>
      <c r="K90" s="31"/>
    </row>
    <row r="91" spans="1:11" s="3" customFormat="1" ht="42.6" customHeight="1">
      <c r="A91" s="81"/>
      <c r="B91" s="72"/>
      <c r="C91" s="4" t="s">
        <v>51</v>
      </c>
      <c r="D91" s="44">
        <v>2</v>
      </c>
      <c r="E91" s="44">
        <v>2</v>
      </c>
      <c r="F91" s="50">
        <v>2</v>
      </c>
      <c r="G91" s="87"/>
      <c r="H91" s="88"/>
      <c r="I91" s="88"/>
      <c r="J91" s="88"/>
      <c r="K91" s="31"/>
    </row>
    <row r="92" spans="1:11" s="3" customFormat="1" ht="42.6" customHeight="1">
      <c r="A92" s="81"/>
      <c r="B92" s="72"/>
      <c r="C92" s="4" t="s">
        <v>69</v>
      </c>
      <c r="D92" s="44">
        <v>264</v>
      </c>
      <c r="E92" s="44">
        <v>264</v>
      </c>
      <c r="F92" s="50">
        <v>264</v>
      </c>
      <c r="G92" s="87"/>
      <c r="H92" s="88"/>
      <c r="I92" s="88"/>
      <c r="J92" s="88"/>
      <c r="K92" s="32"/>
    </row>
    <row r="93" spans="1:11" s="3" customFormat="1" ht="52.9" customHeight="1">
      <c r="A93" s="82"/>
      <c r="B93" s="73"/>
      <c r="C93" s="13" t="s">
        <v>62</v>
      </c>
      <c r="D93" s="46">
        <v>24792</v>
      </c>
      <c r="E93" s="38">
        <v>24400</v>
      </c>
      <c r="F93" s="51">
        <v>24400.1</v>
      </c>
      <c r="G93" s="84"/>
      <c r="H93" s="86"/>
      <c r="I93" s="86"/>
      <c r="J93" s="86"/>
      <c r="K93" s="32"/>
    </row>
    <row r="94" spans="1:11" s="3" customFormat="1" ht="42.6" customHeight="1">
      <c r="A94" s="68" t="s">
        <v>88</v>
      </c>
      <c r="B94" s="71" t="s">
        <v>43</v>
      </c>
      <c r="C94" s="13" t="s">
        <v>53</v>
      </c>
      <c r="D94" s="42">
        <v>5598</v>
      </c>
      <c r="E94" s="44">
        <v>6221</v>
      </c>
      <c r="F94" s="45">
        <v>5917</v>
      </c>
      <c r="G94" s="74" t="s">
        <v>58</v>
      </c>
      <c r="H94" s="76">
        <v>100</v>
      </c>
      <c r="I94" s="78">
        <v>100</v>
      </c>
      <c r="J94" s="78">
        <v>100</v>
      </c>
      <c r="K94" s="32"/>
    </row>
    <row r="95" spans="1:11" s="3" customFormat="1" ht="52.15" customHeight="1">
      <c r="A95" s="69"/>
      <c r="B95" s="72"/>
      <c r="C95" s="13" t="s">
        <v>54</v>
      </c>
      <c r="D95" s="42">
        <v>8</v>
      </c>
      <c r="E95" s="44">
        <v>8</v>
      </c>
      <c r="F95" s="45">
        <v>8</v>
      </c>
      <c r="G95" s="75"/>
      <c r="H95" s="77"/>
      <c r="I95" s="79"/>
      <c r="J95" s="79"/>
      <c r="K95" s="32"/>
    </row>
    <row r="96" spans="1:11" s="3" customFormat="1" ht="48" customHeight="1">
      <c r="A96" s="70"/>
      <c r="B96" s="73"/>
      <c r="C96" s="13" t="s">
        <v>62</v>
      </c>
      <c r="D96" s="46">
        <v>6683</v>
      </c>
      <c r="E96" s="38">
        <v>7599.6</v>
      </c>
      <c r="F96" s="47">
        <v>7599.6</v>
      </c>
      <c r="G96" s="55" t="s">
        <v>74</v>
      </c>
      <c r="H96" s="53">
        <v>317</v>
      </c>
      <c r="I96" s="54">
        <v>241</v>
      </c>
      <c r="J96" s="54">
        <v>230</v>
      </c>
      <c r="K96" s="32"/>
    </row>
    <row r="97" spans="1:11" s="3" customFormat="1" ht="88.15" customHeight="1">
      <c r="A97" s="80" t="s">
        <v>89</v>
      </c>
      <c r="B97" s="71" t="s">
        <v>42</v>
      </c>
      <c r="C97" s="13" t="s">
        <v>71</v>
      </c>
      <c r="D97" s="43">
        <v>10965.43</v>
      </c>
      <c r="E97" s="44">
        <v>10965.43</v>
      </c>
      <c r="F97" s="45">
        <v>10965.43</v>
      </c>
      <c r="G97" s="6" t="s">
        <v>59</v>
      </c>
      <c r="H97" s="36" t="s">
        <v>48</v>
      </c>
      <c r="I97" s="36" t="s">
        <v>48</v>
      </c>
      <c r="J97" s="36" t="s">
        <v>48</v>
      </c>
      <c r="K97" s="32"/>
    </row>
    <row r="98" spans="1:11" ht="42.6" customHeight="1">
      <c r="A98" s="81"/>
      <c r="B98" s="72"/>
      <c r="C98" s="35" t="s">
        <v>55</v>
      </c>
      <c r="D98" s="43">
        <v>820</v>
      </c>
      <c r="E98" s="44">
        <v>1028</v>
      </c>
      <c r="F98" s="45">
        <v>1028</v>
      </c>
      <c r="G98" s="35" t="s">
        <v>60</v>
      </c>
      <c r="H98" s="36" t="s">
        <v>48</v>
      </c>
      <c r="I98" s="36" t="s">
        <v>48</v>
      </c>
      <c r="J98" s="36" t="s">
        <v>48</v>
      </c>
      <c r="K98" s="33"/>
    </row>
    <row r="99" spans="1:11" ht="52.15" customHeight="1">
      <c r="A99" s="82"/>
      <c r="B99" s="73"/>
      <c r="C99" s="13" t="s">
        <v>62</v>
      </c>
      <c r="D99" s="46">
        <v>95807</v>
      </c>
      <c r="E99" s="38">
        <v>94132</v>
      </c>
      <c r="F99" s="38">
        <v>93972</v>
      </c>
      <c r="G99" s="6" t="s">
        <v>61</v>
      </c>
      <c r="H99" s="36" t="s">
        <v>48</v>
      </c>
      <c r="I99" s="36" t="s">
        <v>48</v>
      </c>
      <c r="J99" s="36" t="s">
        <v>48</v>
      </c>
      <c r="K99" s="33"/>
    </row>
    <row r="100" spans="1:11" ht="70.150000000000006" customHeight="1">
      <c r="A100" s="80" t="s">
        <v>90</v>
      </c>
      <c r="B100" s="71" t="s">
        <v>75</v>
      </c>
      <c r="C100" s="13" t="s">
        <v>76</v>
      </c>
      <c r="D100" s="43">
        <v>9</v>
      </c>
      <c r="E100" s="43">
        <v>9</v>
      </c>
      <c r="F100" s="43">
        <v>9</v>
      </c>
      <c r="G100" s="83" t="s">
        <v>45</v>
      </c>
      <c r="H100" s="85"/>
      <c r="I100" s="85"/>
      <c r="J100" s="85"/>
      <c r="K100" s="34"/>
    </row>
    <row r="101" spans="1:11" ht="76.150000000000006" customHeight="1">
      <c r="A101" s="82"/>
      <c r="B101" s="73"/>
      <c r="C101" s="13" t="s">
        <v>62</v>
      </c>
      <c r="D101" s="37">
        <v>272.7</v>
      </c>
      <c r="E101" s="52">
        <v>272.7</v>
      </c>
      <c r="F101" s="52">
        <v>272.7</v>
      </c>
      <c r="G101" s="84"/>
      <c r="H101" s="86"/>
      <c r="I101" s="86"/>
      <c r="J101" s="86"/>
      <c r="K101" s="32"/>
    </row>
    <row r="102" spans="1:11" ht="38.450000000000003" customHeight="1">
      <c r="A102" s="62" t="s">
        <v>140</v>
      </c>
      <c r="B102" s="64" t="s">
        <v>103</v>
      </c>
      <c r="C102" s="35" t="s">
        <v>104</v>
      </c>
      <c r="D102" s="37">
        <v>0</v>
      </c>
      <c r="E102" s="44">
        <v>4951</v>
      </c>
      <c r="F102" s="44">
        <v>4970</v>
      </c>
      <c r="G102" s="35" t="s">
        <v>45</v>
      </c>
      <c r="H102" s="36"/>
      <c r="I102" s="36"/>
      <c r="J102" s="36"/>
      <c r="K102" s="32"/>
    </row>
    <row r="103" spans="1:11" ht="57.6" customHeight="1">
      <c r="A103" s="63"/>
      <c r="B103" s="65"/>
      <c r="C103" s="35" t="s">
        <v>62</v>
      </c>
      <c r="D103" s="37">
        <v>184191.2</v>
      </c>
      <c r="E103" s="52">
        <v>143068</v>
      </c>
      <c r="F103" s="52">
        <v>142967.6</v>
      </c>
      <c r="G103" s="35"/>
      <c r="H103" s="36"/>
      <c r="I103" s="36"/>
      <c r="J103" s="36"/>
      <c r="K103" s="32"/>
    </row>
    <row r="104" spans="1:11" ht="41.45" customHeight="1">
      <c r="A104" s="62" t="s">
        <v>141</v>
      </c>
      <c r="B104" s="66" t="s">
        <v>105</v>
      </c>
      <c r="C104" s="35" t="s">
        <v>108</v>
      </c>
      <c r="D104" s="37">
        <v>0</v>
      </c>
      <c r="E104" s="44">
        <v>46452</v>
      </c>
      <c r="F104" s="44">
        <v>46452</v>
      </c>
      <c r="G104" s="35" t="s">
        <v>45</v>
      </c>
      <c r="H104" s="36"/>
      <c r="I104" s="36"/>
      <c r="J104" s="36"/>
      <c r="K104" s="32"/>
    </row>
    <row r="105" spans="1:11" ht="49.15" customHeight="1">
      <c r="A105" s="63"/>
      <c r="B105" s="67"/>
      <c r="C105" s="35" t="s">
        <v>62</v>
      </c>
      <c r="D105" s="37">
        <v>14472.2</v>
      </c>
      <c r="E105" s="52">
        <v>10455.5</v>
      </c>
      <c r="F105" s="52">
        <v>10455.5</v>
      </c>
      <c r="G105" s="35"/>
      <c r="H105" s="36"/>
      <c r="I105" s="36"/>
      <c r="J105" s="36"/>
      <c r="K105" s="32"/>
    </row>
    <row r="106" spans="1:11">
      <c r="B106" s="1" t="s">
        <v>49</v>
      </c>
      <c r="G106" s="14"/>
      <c r="H106" s="14"/>
    </row>
    <row r="108" spans="1:11">
      <c r="C108" s="5" t="s">
        <v>157</v>
      </c>
      <c r="D108" s="58">
        <f>D71+D73+D75+D77+D79+D81+D83+D87+D85+D93+D96+D99+D101+D103+D105</f>
        <v>2146271.2634784696</v>
      </c>
      <c r="E108" s="58">
        <f t="shared" ref="E108:F108" si="0">E71+E73+E75+E77+E79+E81+E83+E87+E85+E93+E96+E99+E101+E103+E105</f>
        <v>2133730.5182560869</v>
      </c>
      <c r="F108" s="58">
        <f t="shared" si="0"/>
        <v>2126350.0000000005</v>
      </c>
    </row>
    <row r="109" spans="1:11">
      <c r="C109" s="27" t="s">
        <v>158</v>
      </c>
      <c r="D109" s="59">
        <f>D10+D12+D14+D16+D18+D20+D22+D24+D26+D28+D30+D32+D34+D36+D38+D40+D42+D44+D46+D48+D50+D52+D54+D56+D58+D60+D62+D64+D66</f>
        <v>297936.07000000007</v>
      </c>
      <c r="E109" s="59">
        <f>E10+E12+E14+E16+E18+E20+E22+E24+E26+E28+E30+E32+E34+E36+E38+E40+E42+E44+E46+E48+E50+E52+E54+E56+E58+E60+E62+E64+E66</f>
        <v>343071.44000000012</v>
      </c>
      <c r="F109" s="59">
        <f>F10+F12+F14+F16+F18+F20+F22+F24+F26+F28+F30+F32+F34+F36+F38+F40+F42+F44+F46+F48+F50+F52+F54+F56+F58+F60+F62+F64+F66</f>
        <v>343071.44000000012</v>
      </c>
    </row>
    <row r="110" spans="1:11">
      <c r="C110" s="40" t="s">
        <v>159</v>
      </c>
      <c r="D110" s="40">
        <f>D108+D109</f>
        <v>2444207.3334784694</v>
      </c>
      <c r="E110" s="40">
        <f t="shared" ref="E110:F110" si="1">E108+E109</f>
        <v>2476801.9582560868</v>
      </c>
      <c r="F110" s="40">
        <f t="shared" si="1"/>
        <v>2469421.4400000004</v>
      </c>
    </row>
    <row r="111" spans="1:11">
      <c r="C111" s="27"/>
      <c r="D111" s="27"/>
      <c r="E111" s="41"/>
      <c r="F111" s="41"/>
    </row>
    <row r="112" spans="1:11">
      <c r="C112" s="27"/>
      <c r="D112" s="27"/>
      <c r="E112" s="41"/>
      <c r="F112" s="41"/>
      <c r="G112" s="5"/>
    </row>
    <row r="113" spans="3:6">
      <c r="C113" s="27"/>
      <c r="D113" s="27"/>
      <c r="E113" s="41"/>
      <c r="F113" s="41"/>
    </row>
  </sheetData>
  <autoFilter ref="A7:J12">
    <filterColumn colId="6" showButton="0"/>
  </autoFilter>
  <mergeCells count="269">
    <mergeCell ref="A61:A62"/>
    <mergeCell ref="B61:B62"/>
    <mergeCell ref="G61:G62"/>
    <mergeCell ref="H61:H62"/>
    <mergeCell ref="I61:I62"/>
    <mergeCell ref="J61:J62"/>
    <mergeCell ref="A63:A64"/>
    <mergeCell ref="B63:B64"/>
    <mergeCell ref="G63:G64"/>
    <mergeCell ref="H63:H64"/>
    <mergeCell ref="I63:I64"/>
    <mergeCell ref="J63:J64"/>
    <mergeCell ref="I41:I42"/>
    <mergeCell ref="J41:J42"/>
    <mergeCell ref="A65:A66"/>
    <mergeCell ref="H65:H66"/>
    <mergeCell ref="A68:A71"/>
    <mergeCell ref="J68:J71"/>
    <mergeCell ref="B39:B40"/>
    <mergeCell ref="B45:B46"/>
    <mergeCell ref="A55:A56"/>
    <mergeCell ref="B55:B56"/>
    <mergeCell ref="A57:A58"/>
    <mergeCell ref="B57:B58"/>
    <mergeCell ref="A59:A60"/>
    <mergeCell ref="A49:A50"/>
    <mergeCell ref="B49:B50"/>
    <mergeCell ref="A53:A54"/>
    <mergeCell ref="A39:A40"/>
    <mergeCell ref="A45:A46"/>
    <mergeCell ref="B59:B60"/>
    <mergeCell ref="A43:A44"/>
    <mergeCell ref="B43:B44"/>
    <mergeCell ref="A47:A48"/>
    <mergeCell ref="A51:A52"/>
    <mergeCell ref="B51:B52"/>
    <mergeCell ref="B47:B48"/>
    <mergeCell ref="B53:B54"/>
    <mergeCell ref="A41:A42"/>
    <mergeCell ref="B41:B42"/>
    <mergeCell ref="G39:G40"/>
    <mergeCell ref="G43:G44"/>
    <mergeCell ref="G45:G46"/>
    <mergeCell ref="G47:G48"/>
    <mergeCell ref="G49:G50"/>
    <mergeCell ref="G51:G52"/>
    <mergeCell ref="G53:G54"/>
    <mergeCell ref="G55:G56"/>
    <mergeCell ref="G57:G58"/>
    <mergeCell ref="G41:G42"/>
    <mergeCell ref="G5:J5"/>
    <mergeCell ref="A1:I1"/>
    <mergeCell ref="A4:A6"/>
    <mergeCell ref="B4:B6"/>
    <mergeCell ref="C4:C6"/>
    <mergeCell ref="E5:E6"/>
    <mergeCell ref="F5:F6"/>
    <mergeCell ref="I2:J2"/>
    <mergeCell ref="D4:J4"/>
    <mergeCell ref="D5:D6"/>
    <mergeCell ref="A3:J3"/>
    <mergeCell ref="B8:J8"/>
    <mergeCell ref="B9:B10"/>
    <mergeCell ref="B11:B12"/>
    <mergeCell ref="B29:B30"/>
    <mergeCell ref="B31:B32"/>
    <mergeCell ref="B35:B36"/>
    <mergeCell ref="B37:B38"/>
    <mergeCell ref="G9:G10"/>
    <mergeCell ref="I9:I10"/>
    <mergeCell ref="J9:J10"/>
    <mergeCell ref="B25:B26"/>
    <mergeCell ref="A27:A28"/>
    <mergeCell ref="B27:B28"/>
    <mergeCell ref="G11:G12"/>
    <mergeCell ref="I11:I12"/>
    <mergeCell ref="J11:J12"/>
    <mergeCell ref="G37:G38"/>
    <mergeCell ref="G13:G14"/>
    <mergeCell ref="I13:I14"/>
    <mergeCell ref="J13:J14"/>
    <mergeCell ref="G15:G16"/>
    <mergeCell ref="G17:G18"/>
    <mergeCell ref="G19:G20"/>
    <mergeCell ref="G21:G22"/>
    <mergeCell ref="G23:G24"/>
    <mergeCell ref="G25:G26"/>
    <mergeCell ref="I35:I36"/>
    <mergeCell ref="G29:G30"/>
    <mergeCell ref="G31:G32"/>
    <mergeCell ref="G33:G34"/>
    <mergeCell ref="G35:G36"/>
    <mergeCell ref="I15:I16"/>
    <mergeCell ref="J15:J16"/>
    <mergeCell ref="I17:I18"/>
    <mergeCell ref="G27:G28"/>
    <mergeCell ref="H23:H24"/>
    <mergeCell ref="H21:H22"/>
    <mergeCell ref="A37:A38"/>
    <mergeCell ref="A35:A36"/>
    <mergeCell ref="A9:A10"/>
    <mergeCell ref="A11:A12"/>
    <mergeCell ref="A29:A30"/>
    <mergeCell ref="A31:A32"/>
    <mergeCell ref="B33:B34"/>
    <mergeCell ref="A13:A14"/>
    <mergeCell ref="B13:B14"/>
    <mergeCell ref="A15:A16"/>
    <mergeCell ref="B15:B16"/>
    <mergeCell ref="A17:A18"/>
    <mergeCell ref="B17:B18"/>
    <mergeCell ref="A19:A20"/>
    <mergeCell ref="B19:B20"/>
    <mergeCell ref="A33:A34"/>
    <mergeCell ref="A21:A22"/>
    <mergeCell ref="B21:B22"/>
    <mergeCell ref="A23:A24"/>
    <mergeCell ref="B23:B24"/>
    <mergeCell ref="A25:A26"/>
    <mergeCell ref="H19:H20"/>
    <mergeCell ref="H17:H18"/>
    <mergeCell ref="H15:H16"/>
    <mergeCell ref="I29:I30"/>
    <mergeCell ref="J29:J30"/>
    <mergeCell ref="I31:I32"/>
    <mergeCell ref="J31:J32"/>
    <mergeCell ref="I33:I34"/>
    <mergeCell ref="J33:J34"/>
    <mergeCell ref="I21:I22"/>
    <mergeCell ref="J21:J22"/>
    <mergeCell ref="I23:I24"/>
    <mergeCell ref="J23:J24"/>
    <mergeCell ref="I25:I26"/>
    <mergeCell ref="J25:J26"/>
    <mergeCell ref="I27:I28"/>
    <mergeCell ref="J27:J28"/>
    <mergeCell ref="J17:J18"/>
    <mergeCell ref="I19:I20"/>
    <mergeCell ref="J19:J20"/>
    <mergeCell ref="G59:G60"/>
    <mergeCell ref="G65:G66"/>
    <mergeCell ref="J35:J36"/>
    <mergeCell ref="I37:I38"/>
    <mergeCell ref="J37:J38"/>
    <mergeCell ref="I39:I40"/>
    <mergeCell ref="J39:J40"/>
    <mergeCell ref="I43:I44"/>
    <mergeCell ref="J43:J44"/>
    <mergeCell ref="I45:I46"/>
    <mergeCell ref="J45:J46"/>
    <mergeCell ref="I47:I48"/>
    <mergeCell ref="J47:J48"/>
    <mergeCell ref="I49:I50"/>
    <mergeCell ref="J49:J50"/>
    <mergeCell ref="I51:I52"/>
    <mergeCell ref="J51:J52"/>
    <mergeCell ref="I53:I54"/>
    <mergeCell ref="J53:J54"/>
    <mergeCell ref="I55:I56"/>
    <mergeCell ref="J55:J56"/>
    <mergeCell ref="I57:I58"/>
    <mergeCell ref="J57:J58"/>
    <mergeCell ref="I59:I60"/>
    <mergeCell ref="J59:J60"/>
    <mergeCell ref="I65:I66"/>
    <mergeCell ref="J65:J66"/>
    <mergeCell ref="H13:H14"/>
    <mergeCell ref="H11:H12"/>
    <mergeCell ref="H9:H10"/>
    <mergeCell ref="H55:H56"/>
    <mergeCell ref="H53:H54"/>
    <mergeCell ref="H51:H52"/>
    <mergeCell ref="H49:H50"/>
    <mergeCell ref="H47:H48"/>
    <mergeCell ref="H45:H46"/>
    <mergeCell ref="H43:H44"/>
    <mergeCell ref="H39:H40"/>
    <mergeCell ref="H37:H38"/>
    <mergeCell ref="H35:H36"/>
    <mergeCell ref="H33:H34"/>
    <mergeCell ref="H31:H32"/>
    <mergeCell ref="H29:H30"/>
    <mergeCell ref="H27:H28"/>
    <mergeCell ref="H25:H26"/>
    <mergeCell ref="H41:H42"/>
    <mergeCell ref="H59:H60"/>
    <mergeCell ref="H57:H58"/>
    <mergeCell ref="B65:B66"/>
    <mergeCell ref="I72:I73"/>
    <mergeCell ref="J72:J73"/>
    <mergeCell ref="A74:A75"/>
    <mergeCell ref="B74:B75"/>
    <mergeCell ref="G74:G75"/>
    <mergeCell ref="H74:H75"/>
    <mergeCell ref="I74:I75"/>
    <mergeCell ref="J74:J75"/>
    <mergeCell ref="B67:J67"/>
    <mergeCell ref="B68:B71"/>
    <mergeCell ref="C68:C69"/>
    <mergeCell ref="D68:D69"/>
    <mergeCell ref="E68:E69"/>
    <mergeCell ref="F68:F69"/>
    <mergeCell ref="G68:G71"/>
    <mergeCell ref="H68:H71"/>
    <mergeCell ref="I68:I71"/>
    <mergeCell ref="A76:A77"/>
    <mergeCell ref="B76:B77"/>
    <mergeCell ref="G76:G77"/>
    <mergeCell ref="H76:H77"/>
    <mergeCell ref="I76:I77"/>
    <mergeCell ref="J76:J77"/>
    <mergeCell ref="A72:A73"/>
    <mergeCell ref="B72:B73"/>
    <mergeCell ref="G72:G73"/>
    <mergeCell ref="H72:H73"/>
    <mergeCell ref="A78:A79"/>
    <mergeCell ref="B78:B79"/>
    <mergeCell ref="G78:G79"/>
    <mergeCell ref="H78:H79"/>
    <mergeCell ref="I78:I79"/>
    <mergeCell ref="J78:J79"/>
    <mergeCell ref="A80:A81"/>
    <mergeCell ref="B80:B81"/>
    <mergeCell ref="G80:G81"/>
    <mergeCell ref="H80:H81"/>
    <mergeCell ref="I80:I81"/>
    <mergeCell ref="J80:J81"/>
    <mergeCell ref="A82:A83"/>
    <mergeCell ref="B82:B83"/>
    <mergeCell ref="G82:G83"/>
    <mergeCell ref="H82:H83"/>
    <mergeCell ref="I82:I83"/>
    <mergeCell ref="J82:J83"/>
    <mergeCell ref="A84:A85"/>
    <mergeCell ref="B84:B85"/>
    <mergeCell ref="G84:G85"/>
    <mergeCell ref="H84:H85"/>
    <mergeCell ref="I84:I85"/>
    <mergeCell ref="J84:J85"/>
    <mergeCell ref="A86:A87"/>
    <mergeCell ref="B86:B87"/>
    <mergeCell ref="G86:G87"/>
    <mergeCell ref="H86:H87"/>
    <mergeCell ref="I86:I87"/>
    <mergeCell ref="J86:J87"/>
    <mergeCell ref="A88:A93"/>
    <mergeCell ref="B88:B93"/>
    <mergeCell ref="G88:G93"/>
    <mergeCell ref="H88:H93"/>
    <mergeCell ref="I88:I93"/>
    <mergeCell ref="J88:J93"/>
    <mergeCell ref="J94:J95"/>
    <mergeCell ref="A97:A99"/>
    <mergeCell ref="B97:B99"/>
    <mergeCell ref="A100:A101"/>
    <mergeCell ref="B100:B101"/>
    <mergeCell ref="G100:G101"/>
    <mergeCell ref="H100:H101"/>
    <mergeCell ref="I100:I101"/>
    <mergeCell ref="J100:J101"/>
    <mergeCell ref="A102:A103"/>
    <mergeCell ref="B102:B103"/>
    <mergeCell ref="A104:A105"/>
    <mergeCell ref="B104:B105"/>
    <mergeCell ref="A94:A96"/>
    <mergeCell ref="B94:B96"/>
    <mergeCell ref="G94:G95"/>
    <mergeCell ref="H94:H95"/>
    <mergeCell ref="I94:I95"/>
  </mergeCells>
  <pageMargins left="0.27" right="0.15748031496062992" top="0.19685039370078741" bottom="0.19685039370078741" header="0.19685039370078741" footer="0.31496062992125984"/>
  <pageSetup paperSize="9" scale="56" fitToHeight="10" orientation="landscape" r:id="rId1"/>
  <rowBreaks count="3" manualBreakCount="3">
    <brk id="81" max="9" man="1"/>
    <brk id="99" max="9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Середкина Оксана Геннадьевна</dc:creator>
  <cp:lastModifiedBy>NAZilaeva</cp:lastModifiedBy>
  <cp:lastPrinted>2022-05-05T07:49:04Z</cp:lastPrinted>
  <dcterms:created xsi:type="dcterms:W3CDTF">2015-05-18T10:25:00Z</dcterms:created>
  <dcterms:modified xsi:type="dcterms:W3CDTF">2022-05-05T07:53:30Z</dcterms:modified>
</cp:coreProperties>
</file>